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05 最終版格納（３／２１〆）\"/>
    </mc:Choice>
  </mc:AlternateContent>
  <xr:revisionPtr revIDLastSave="0" documentId="13_ncr:1_{38734AB8-344E-4A62-81A1-F9CAD85FB89C}" xr6:coauthVersionLast="36" xr6:coauthVersionMax="47" xr10:uidLastSave="{00000000-0000-0000-0000-000000000000}"/>
  <bookViews>
    <workbookView xWindow="0" yWindow="0" windowWidth="19200" windowHeight="7875" tabRatio="9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3" i="12" l="1"/>
  <c r="AA32" i="12"/>
  <c r="AA28" i="12"/>
  <c r="AA29" i="12"/>
  <c r="AA30" i="12"/>
  <c r="AA7" i="12"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W34" i="10"/>
  <c r="BE34" i="10"/>
  <c r="U34" i="10"/>
  <c r="U35" i="10" s="1"/>
  <c r="U36" i="10" s="1"/>
  <c r="U37" i="10" s="1"/>
  <c r="C34" i="10"/>
  <c r="BW35" i="10" l="1"/>
  <c r="BW36" i="10" s="1"/>
  <c r="BW37" i="10" s="1"/>
  <c r="BW38" i="10" s="1"/>
  <c r="BW39" i="10" s="1"/>
  <c r="BW40" i="10" s="1"/>
  <c r="BW41"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<sst xmlns="http://schemas.openxmlformats.org/spreadsheetml/2006/main" count="1071" uniqueCount="564">
  <si>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</si>
  <si>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</si>
  <si>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</si>
  <si>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</si>
  <si>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</si>
  <si>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</si>
  <si>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</si>
  <si>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</si>
  <si>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</si>
  <si>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</si>
  <si>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</si>
  <si>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</si>
  <si>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</si>
  <si>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</si>
  <si>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</si>
  <si>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</si>
  <si>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</si>
  <si>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</si>
  <si>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</si>
  <si>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</si>
  <si>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</si>
  <si>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</si>
  <si>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</si>
  <si>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</si>
  <si>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</si>
  <si>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</si>
  <si>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</si>
  <si>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</si>
  <si>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</si>
  <si>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</si>
  <si>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</si>
  <si>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</si>
  <si>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</si>
  <si>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</si>
  <si>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</si>
  <si>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</si>
  <si>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</si>
  <si>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</si>
  <si>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</si>
  <si>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</si>
  <si>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</si>
  <si>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</si>
  <si>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</si>
  <si>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</si>
  <si>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</si>
  <si>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</si>
  <si>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</si>
  <si>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</si>
  <si>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</si>
  <si>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</si>
  <si>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</si>
  <si>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</si>
  <si>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</si>
  <si>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</si>
  <si>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</si>
  <si>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</si>
  <si>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</si>
  <si>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</si>
  <si>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</si>
  <si>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</si>
  <si>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</si>
  <si>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</si>
  <si>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</si>
  <si>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</si>
  <si>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</si>
  <si>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</si>
  <si>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</si>
  <si>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</si>
  <si>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</si>
  <si>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</si>
  <si>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</si>
  <si>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</si>
  <si>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</si>
  <si>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</si>
  <si>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</si>
  <si>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</si>
  <si>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</si>
  <si>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</si>
  <si>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</si>
  <si>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</si>
  <si>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</si>
  <si>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</si>
  <si>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</si>
  <si>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</si>
  <si>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</si>
  <si>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</si>
  <si>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</si>
  <si>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</si>
  <si>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</si>
  <si>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</si>
  <si>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</si>
  <si>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</si>
  <si>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</si>
  <si>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</si>
  <si>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</si>
  <si>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</si>
  <si>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</si>
  <si>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</si>
  <si>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</si>
  <si>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</si>
  <si>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</si>
  <si>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</si>
  <si>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</si>
  <si>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</si>
  <si>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</si>
  <si>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</si>
  <si>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</si>
  <si>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</si>
  <si>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</si>
  <si>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</si>
  <si>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</si>
  <si>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</si>
  <si>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</si>
  <si>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</si>
  <si>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</si>
  <si>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</si>
  <si>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</si>
  <si>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</si>
  <si>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</si>
  <si>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</si>
  <si>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</si>
  <si>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</si>
  <si>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</si>
  <si>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</si>
  <si>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</si>
  <si>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</si>
  <si>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</si>
  <si>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</si>
  <si>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</si>
  <si>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</si>
  <si>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</si>
  <si>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</si>
  <si>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</si>
  <si>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</si>
  <si>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</si>
  <si>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</si>
  <si>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</si>
  <si>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</si>
  <si>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</si>
  <si>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</si>
  <si>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</si>
  <si>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</si>
  <si>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</si>
  <si>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</si>
  <si>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</si>
  <si>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</si>
  <si>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</si>
  <si>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</si>
  <si>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</si>
  <si>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</si>
  <si>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</si>
  <si>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</si>
  <si>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</si>
  <si>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</si>
  <si>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</si>
  <si>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</si>
  <si>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</si>
  <si>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</si>
  <si>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</si>
  <si>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</si>
  <si>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</si>
  <si>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</si>
  <si>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</si>
  <si>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</si>
  <si>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</si>
  <si>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</si>
  <si>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</si>
  <si>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</si>
  <si>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</si>
  <si>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</si>
  <si>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</si>
  <si>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</si>
  <si>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</si>
  <si>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</si>
  <si>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</si>
  <si>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</si>
  <si>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</si>
  <si>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</si>
  <si>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</si>
  <si>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</si>
  <si>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</si>
  <si>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</si>
  <si>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</si>
  <si>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</si>
  <si>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</si>
  <si>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</si>
  <si>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</si>
  <si>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</si>
  <si>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</si>
  <si>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</si>
  <si>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</si>
  <si>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</si>
  <si>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</si>
  <si>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</si>
  <si>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</si>
  <si>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</si>
  <si>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</si>
  <si>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</si>
  <si>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</si>
  <si>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</si>
  <si>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</si>
  <si>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</si>
  <si>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</si>
  <si>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</si>
  <si>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鹿児島県伊佐市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</si>
  <si>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</si>
  <si>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</si>
  <si>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</si>
  <si>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</si>
  <si>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</si>
  <si>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</si>
  <si>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</si>
  <si>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</si>
  <si>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</si>
  <si>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</si>
  <si>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</si>
  <si>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</si>
  <si>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</si>
  <si>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</si>
  <si>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</si>
  <si>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</si>
  <si>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</si>
  <si>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</si>
  <si>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</si>
  <si>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</si>
  <si>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</si>
  <si>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</si>
  <si>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</si>
  <si>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</si>
  <si>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</si>
  <si>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</si>
  <si>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</si>
  <si>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</si>
  <si>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</si>
  <si>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</si>
  <si>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</si>
  <si>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</si>
  <si>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</si>
  <si>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</si>
  <si>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</si>
  <si>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</si>
  <si>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</si>
  <si>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</si>
  <si>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</si>
  <si>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</si>
  <si>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</si>
  <si>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</si>
  <si>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</si>
  <si>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</si>
  <si>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</si>
  <si>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</si>
  <si>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</si>
  <si>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</si>
  <si>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</si>
  <si>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</si>
  <si>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</si>
  <si>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</si>
  <si>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</si>
  <si>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</si>
  <si>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</si>
  <si>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</si>
  <si>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</si>
  <si>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</si>
  <si>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</si>
  <si>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</si>
  <si>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</si>
  <si>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</si>
  <si>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</si>
  <si>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</si>
  <si>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</si>
  <si>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</si>
  <si>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</si>
  <si>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</si>
  <si>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</si>
  <si>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</si>
  <si>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</si>
  <si>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</si>
  <si>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</si>
  <si>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</si>
  <si>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</si>
  <si>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</si>
  <si>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</si>
  <si>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</si>
  <si>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</si>
  <si>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</si>
  <si>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</si>
  <si>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</si>
  <si>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</si>
  <si>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</si>
  <si>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</si>
  <si>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</si>
  <si>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</si>
  <si>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</si>
  <si>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</si>
  <si>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</si>
  <si>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</si>
  <si>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</si>
  <si>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</si>
  <si>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</si>
  <si>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</si>
  <si>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</si>
  <si>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</si>
  <si>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</si>
  <si>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</si>
  <si>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</si>
  <si>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</si>
  <si>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</si>
  <si>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</si>
  <si>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</si>
  <si>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</si>
  <si>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</si>
  <si>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</si>
  <si>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</si>
  <si>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</si>
  <si>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</si>
  <si>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</si>
  <si>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</si>
  <si>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</si>
  <si>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</si>
  <si>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</si>
  <si>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</si>
  <si>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</si>
  <si>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</si>
  <si>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</si>
  <si>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</si>
  <si>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</si>
  <si>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</si>
  <si>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</si>
  <si>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</si>
  <si>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</si>
  <si>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</si>
  <si>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</si>
  <si>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</si>
  <si>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</si>
  <si>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</si>
  <si>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</si>
  <si>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</si>
  <si>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</si>
  <si>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</si>
  <si>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</si>
  <si>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</si>
  <si>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</si>
  <si>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</si>
  <si>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</si>
  <si>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</si>
  <si>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</si>
  <si>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</si>
  <si>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</si>
  <si>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</si>
  <si>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</si>
  <si>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</si>
  <si>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</si>
  <si>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</si>
  <si>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</si>
  <si>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</si>
  <si>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鹿児島県伊佐市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</si>
  <si>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</si>
  <si>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</si>
  <si>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</si>
  <si>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</si>
  <si>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</si>
  <si>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</si>
  <si>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</si>
  <si>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</si>
  <si>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</si>
  <si>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</si>
  <si>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</si>
  <si>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</si>
  <si>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</si>
  <si>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</si>
  <si>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</si>
  <si>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</si>
  <si>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</si>
  <si>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</si>
  <si>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</si>
  <si>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</si>
  <si>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</si>
  <si>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</si>
  <si>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</si>
  <si>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</si>
  <si>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</si>
  <si>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</si>
  <si>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</si>
  <si>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</si>
  <si>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</si>
  <si>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</si>
  <si>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</si>
  <si>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</si>
  <si>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</si>
  <si>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伊佐市国民健康保険事業特別会計</t>
    <phoneticPr fontId="5"/>
  </si>
  <si>
    <t>伊佐市介護保険事業特別会計</t>
    <phoneticPr fontId="5"/>
  </si>
  <si>
    <t>伊佐市後期高齢者医療特別会計</t>
    <phoneticPr fontId="5"/>
  </si>
  <si>
    <t>伊佐市介護サービス事業特別会計</t>
    <phoneticPr fontId="5"/>
  </si>
  <si>
    <t>伊佐市水道事業会計</t>
    <phoneticPr fontId="5"/>
  </si>
  <si>
    <t>法適用企業</t>
    <phoneticPr fontId="5"/>
  </si>
  <si>
    <t>伊佐市農業集落排水事業会計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</si>
  <si>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</si>
  <si>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</si>
  <si>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</si>
  <si>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</si>
  <si>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</si>
  <si>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</si>
  <si>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</si>
  <si>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</si>
  <si>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</si>
  <si>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</si>
  <si>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</si>
  <si>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</si>
  <si>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</si>
  <si>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</si>
  <si>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</si>
  <si>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</si>
  <si>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</si>
  <si>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</si>
  <si>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</si>
  <si>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</si>
  <si>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</si>
  <si>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</si>
  <si>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</si>
  <si>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</si>
  <si>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</si>
  <si>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</si>
  <si>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</si>
  <si>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</si>
  <si>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</si>
  <si>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</si>
  <si>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</si>
  <si>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</si>
  <si>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</si>
  <si>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</si>
  <si>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</si>
  <si>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</si>
  <si>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</si>
  <si>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</si>
  <si>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</si>
  <si>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</si>
  <si>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</si>
  <si>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</si>
  <si>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</si>
  <si>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</si>
  <si>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</si>
  <si>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</si>
  <si>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</si>
  <si>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</si>
  <si>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</si>
  <si>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</si>
  <si>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</si>
  <si>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</si>
  <si>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</si>
  <si>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</si>
  <si>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</si>
  <si>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</si>
  <si>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</si>
  <si>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</si>
  <si>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</si>
  <si>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</si>
  <si>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</si>
  <si>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</si>
  <si>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</si>
  <si>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</si>
  <si>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</si>
  <si>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</si>
  <si>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</si>
  <si>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</si>
  <si>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</si>
  <si>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</si>
  <si>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</si>
  <si>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</si>
  <si>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</si>
  <si>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</si>
  <si>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</si>
  <si>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</si>
  <si>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</si>
  <si>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</si>
  <si>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</si>
  <si>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</si>
  <si>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</si>
  <si>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</si>
  <si>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</si>
  <si>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</si>
  <si>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</si>
  <si>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</si>
  <si>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</si>
  <si>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</si>
  <si>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</si>
  <si>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</si>
  <si>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</si>
  <si>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</si>
  <si>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</si>
  <si>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</si>
  <si>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</si>
  <si>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</si>
  <si>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</si>
  <si>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</si>
  <si>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</si>
  <si>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</si>
  <si>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</si>
  <si>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</si>
  <si>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</si>
  <si>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</si>
  <si>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</si>
  <si>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</si>
  <si>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</si>
  <si>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</si>
  <si>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</si>
  <si>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</si>
  <si>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</si>
  <si>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</si>
  <si>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</si>
  <si>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</si>
  <si>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</si>
  <si>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</si>
  <si>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</si>
  <si>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</si>
  <si>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</si>
  <si>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</si>
  <si>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</si>
  <si>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</si>
  <si>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</si>
  <si>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</si>
  <si>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</si>
  <si>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</si>
  <si>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</si>
  <si>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</si>
  <si>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</si>
  <si>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</si>
  <si>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</si>
  <si>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</si>
  <si>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</si>
  <si>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</si>
  <si>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</si>
  <si>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1.78</t>
  </si>
  <si>
    <t>▲ 3.68</t>
  </si>
  <si>
    <t>▲ 2.58</t>
  </si>
  <si>
    <t>一般会計</t>
  </si>
  <si>
    <t>伊佐市水道事業会計</t>
  </si>
  <si>
    <t>伊佐市介護保険事業特別会計</t>
  </si>
  <si>
    <t>伊佐市後期高齢者医療特別会計</t>
  </si>
  <si>
    <t>伊佐市農業集落排水事業会計</t>
  </si>
  <si>
    <t>伊佐市国民健康保険事業特別会計</t>
  </si>
  <si>
    <t>伊佐市介護サービス事業特別会計</t>
  </si>
  <si>
    <t>その他会計（赤字）</t>
  </si>
  <si>
    <t>その他会計（黒字）</t>
  </si>
  <si>
    <t>R01</t>
    <phoneticPr fontId="5"/>
  </si>
  <si>
    <t>R02</t>
    <phoneticPr fontId="5"/>
  </si>
  <si>
    <t>R03</t>
    <phoneticPr fontId="5"/>
  </si>
  <si>
    <t>R04</t>
    <phoneticPr fontId="5"/>
  </si>
  <si>
    <t>R05</t>
    <phoneticPr fontId="5"/>
  </si>
  <si>
    <t>菱刈泉熱開発</t>
    <rPh sb="0" eb="2">
      <t>ヒシカリ</t>
    </rPh>
    <rPh sb="2" eb="3">
      <t>イズミ</t>
    </rPh>
    <rPh sb="3" eb="4">
      <t>ネツ</t>
    </rPh>
    <rPh sb="4" eb="6">
      <t>カイハツ</t>
    </rPh>
    <phoneticPr fontId="10"/>
  </si>
  <si>
    <t>特定公有財産取得基金</t>
    <rPh sb="0" eb="2">
      <t>トクテイ</t>
    </rPh>
    <rPh sb="2" eb="6">
      <t>コウユウザイサン</t>
    </rPh>
    <rPh sb="6" eb="8">
      <t>シュトク</t>
    </rPh>
    <rPh sb="8" eb="10">
      <t>キキン</t>
    </rPh>
    <phoneticPr fontId="10"/>
  </si>
  <si>
    <t>ふるさと納税基金</t>
    <rPh sb="4" eb="6">
      <t>ノウゼイ</t>
    </rPh>
    <rPh sb="6" eb="8">
      <t>キキン</t>
    </rPh>
    <phoneticPr fontId="10"/>
  </si>
  <si>
    <t>海音寺潮五郎基金</t>
    <rPh sb="0" eb="6">
      <t>カイオンジチョウゴロウ</t>
    </rPh>
    <rPh sb="6" eb="8">
      <t>キキン</t>
    </rPh>
    <phoneticPr fontId="10"/>
  </si>
  <si>
    <t>森林環境譲与税基金</t>
    <rPh sb="0" eb="4">
      <t>シンリンカンキョウ</t>
    </rPh>
    <rPh sb="4" eb="7">
      <t>ジョウヨゼイ</t>
    </rPh>
    <rPh sb="7" eb="9">
      <t>キキン</t>
    </rPh>
    <phoneticPr fontId="10"/>
  </si>
  <si>
    <t>情報通信技術環境整備基金</t>
    <rPh sb="0" eb="2">
      <t>ジョウホウ</t>
    </rPh>
    <rPh sb="2" eb="4">
      <t>ツウシン</t>
    </rPh>
    <rPh sb="4" eb="6">
      <t>ギジュツ</t>
    </rPh>
    <rPh sb="6" eb="8">
      <t>カンキョウ</t>
    </rPh>
    <rPh sb="8" eb="10">
      <t>セイビ</t>
    </rPh>
    <rPh sb="10" eb="12">
      <t>キキン</t>
    </rPh>
    <phoneticPr fontId="10"/>
  </si>
  <si>
    <t>-</t>
    <phoneticPr fontId="10"/>
  </si>
  <si>
    <t>伊佐湧水消防組合</t>
    <rPh sb="0" eb="2">
      <t>イサ</t>
    </rPh>
    <rPh sb="2" eb="4">
      <t>ユウスイ</t>
    </rPh>
    <rPh sb="4" eb="6">
      <t>ショウボウ</t>
    </rPh>
    <rPh sb="6" eb="8">
      <t>クミアイ</t>
    </rPh>
    <phoneticPr fontId="19"/>
  </si>
  <si>
    <t>伊佐北姶良火葬場管理組合</t>
    <rPh sb="0" eb="2">
      <t>イサ</t>
    </rPh>
    <rPh sb="2" eb="3">
      <t>キタ</t>
    </rPh>
    <rPh sb="3" eb="5">
      <t>アイラ</t>
    </rPh>
    <rPh sb="5" eb="8">
      <t>カソウバ</t>
    </rPh>
    <rPh sb="8" eb="10">
      <t>カンリ</t>
    </rPh>
    <rPh sb="10" eb="12">
      <t>クミアイ</t>
    </rPh>
    <phoneticPr fontId="19"/>
  </si>
  <si>
    <t>大口地方卸売市場管理組合</t>
    <rPh sb="0" eb="2">
      <t>オオクチ</t>
    </rPh>
    <rPh sb="2" eb="4">
      <t>チホウ</t>
    </rPh>
    <rPh sb="4" eb="6">
      <t>オロシウリ</t>
    </rPh>
    <rPh sb="6" eb="8">
      <t>イチバ</t>
    </rPh>
    <rPh sb="8" eb="10">
      <t>カンリ</t>
    </rPh>
    <rPh sb="10" eb="12">
      <t>クミアイ</t>
    </rPh>
    <phoneticPr fontId="19"/>
  </si>
  <si>
    <t>姶良・伊佐地区介護保険組合</t>
    <rPh sb="0" eb="2">
      <t>アイラ</t>
    </rPh>
    <rPh sb="3" eb="5">
      <t>イサ</t>
    </rPh>
    <rPh sb="5" eb="7">
      <t>チク</t>
    </rPh>
    <rPh sb="7" eb="9">
      <t>カイゴ</t>
    </rPh>
    <rPh sb="9" eb="11">
      <t>ホケン</t>
    </rPh>
    <rPh sb="11" eb="13">
      <t>クミアイ</t>
    </rPh>
    <phoneticPr fontId="19"/>
  </si>
  <si>
    <t>鹿児島県市町村総合事務組合</t>
    <rPh sb="0" eb="3">
      <t>カゴシマ</t>
    </rPh>
    <rPh sb="3" eb="4">
      <t>ケン</t>
    </rPh>
    <rPh sb="4" eb="7">
      <t>シチョウソン</t>
    </rPh>
    <rPh sb="7" eb="9">
      <t>ソウゴウ</t>
    </rPh>
    <rPh sb="9" eb="11">
      <t>ジム</t>
    </rPh>
    <rPh sb="11" eb="13">
      <t>クミアイ</t>
    </rPh>
    <phoneticPr fontId="19"/>
  </si>
  <si>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9"/>
  </si>
  <si>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9"/>
  </si>
  <si>
    <t>伊佐湧水環境管理組合</t>
    <rPh sb="0" eb="2">
      <t>イサ</t>
    </rPh>
    <rPh sb="2" eb="4">
      <t>ユウスイ</t>
    </rPh>
    <rPh sb="4" eb="6">
      <t>カンキョウ</t>
    </rPh>
    <rPh sb="6" eb="8">
      <t>カンリ</t>
    </rPh>
    <rPh sb="8" eb="10">
      <t>クミアイ</t>
    </rPh>
    <phoneticPr fontId="19"/>
  </si>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</sst>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18" xfId="12" applyNumberFormat="1" applyFont="1" applyBorder="1" applyAlignment="1" applyProtection="1">
      <alignment horizontal="right" vertical="center" shrinkToFit="1"/>
      <protection locked="0"/>
    </xf>
    <xf numFmtId="177" fontId="35" fillId="0" borderId="119"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A83-48F6-BA6D-17FE034515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93328</c:v>
                </c:pt>
                <c:pt idx="1">
                  <c:v>71407</c:v>
                </c:pt>
                <c:pt idx="2">
                  <c:v>96137</c:v>
                </c:pt>
                <c:pt idx="3">
                  <c:v>79166</c:v>
                </c:pt>
                <c:pt idx="4">
                  <c:v>99972</c:v>
                </c:pt>
              </c:numCache>
            </c:numRef>
          </c:val>
          <c:smooth val="0"/>
          <c:extLst>
            <c:ext xmlns:c16="http://schemas.microsoft.com/office/drawing/2014/chart" uri="{C3380CC4-5D6E-409C-BE32-E72D297353CC}">
              <c16:uniqueId val="{00000001-BA83-48F6-BA6D-17FE034515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5.49</c:v>
                </c:pt>
                <c:pt idx="1">
                  <c:v>6.92</c:v>
                </c:pt>
                <c:pt idx="2">
                  <c:v>12.8</c:v>
                </c:pt>
                <c:pt idx="3">
                  <c:v>11.66</c:v>
                </c:pt>
                <c:pt idx="4">
                  <c:v>10.92</c:v>
                </c:pt>
              </c:numCache>
            </c:numRef>
          </c:val>
          <c:extLst>
            <c:ext xmlns:c16="http://schemas.microsoft.com/office/drawing/2014/chart" uri="{C3380CC4-5D6E-409C-BE32-E72D297353CC}">
              <c16:uniqueId val="{00000000-961F-41E1-90C6-94B434C1A8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57.4</c:v>
                </c:pt>
                <c:pt idx="1">
                  <c:v>54.07</c:v>
                </c:pt>
                <c:pt idx="2">
                  <c:v>55.05</c:v>
                </c:pt>
                <c:pt idx="3">
                  <c:v>55.39</c:v>
                </c:pt>
                <c:pt idx="4">
                  <c:v>53.46</c:v>
                </c:pt>
              </c:numCache>
            </c:numRef>
          </c:val>
          <c:extLst>
            <c:ext xmlns:c16="http://schemas.microsoft.com/office/drawing/2014/chart" uri="{C3380CC4-5D6E-409C-BE32-E72D297353CC}">
              <c16:uniqueId val="{00000001-961F-41E1-90C6-94B434C1A8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-1.78</c:v>
                </c:pt>
                <c:pt idx="1">
                  <c:v>0.35</c:v>
                </c:pt>
                <c:pt idx="2">
                  <c:v>9.6199999999999992</c:v>
                </c:pt>
                <c:pt idx="3">
                  <c:v>-3.68</c:v>
                </c:pt>
                <c:pt idx="4">
                  <c:v>-2.58</c:v>
                </c:pt>
              </c:numCache>
            </c:numRef>
          </c:val>
          <c:smooth val="0"/>
          <c:extLst>
            <c:ext xmlns:c16="http://schemas.microsoft.com/office/drawing/2014/chart" uri="{C3380CC4-5D6E-409C-BE32-E72D297353CC}">
              <c16:uniqueId val="{00000002-961F-41E1-90C6-94B434C1A8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0.01</c:v>
                </c:pt>
                <c:pt idx="4">
                  <c:v>#N/A</c:v>
                </c:pt>
                <c:pt idx="5">
                  <c:v>7.0000000000000007E-2</c:v>
                </c:pt>
                <c:pt idx="6">
                  <c:v>#N/A</c:v>
                </c:pt>
                <c:pt idx="7">
                  <c:v>0.28999999999999998</c:v>
                </c:pt>
                <c:pt idx="8">
                  <c:v>0</c:v>
                </c:pt>
                <c:pt idx="9">
                  <c:v>0</c:v>
                </c:pt>
              </c:numCache>
            </c:numRef>
          </c:val>
          <c:extLst>
            <c:ext xmlns:c16="http://schemas.microsoft.com/office/drawing/2014/chart" uri="{C3380CC4-5D6E-409C-BE32-E72D297353CC}">
              <c16:uniqueId val="{00000000-7D00-4637-8DF1-8FA0CFF182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00-4637-8DF1-8FA0CFF1829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D00-4637-8DF1-8FA0CFF18297}"/>
            </c:ext>
          </c:extLst>
        </c:ser>
        <c:ser>
          <c:idx val="3"/>
          <c:order val="3"/>
          <c:tx>
            <c:strRef>
              <c:f>データシート!$A$30</c:f>
              <c:strCache>
                <c:ptCount val="1"/>
                <c:pt idx="0">
                  <c:v>伊佐市介護サービス事業特別会計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D00-4637-8DF1-8FA0CFF18297}"/>
            </c:ext>
          </c:extLst>
        </c:ser>
        <c:ser>
          <c:idx val="4"/>
          <c:order val="4"/>
          <c:tx>
            <c:strRef>
              <c:f>データシート!$A$31</c:f>
              <c:strCache>
                <c:ptCount val="1"/>
                <c:pt idx="0">
                  <c:v>伊佐市国民健康保険事業特別会計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0.02</c:v>
                </c:pt>
                <c:pt idx="4">
                  <c:v>#N/A</c:v>
                </c:pt>
                <c:pt idx="5">
                  <c:v>0</c:v>
                </c:pt>
                <c:pt idx="6">
                  <c:v>#N/A</c:v>
                </c:pt>
                <c:pt idx="7">
                  <c:v>0.02</c:v>
                </c:pt>
                <c:pt idx="8">
                  <c:v>#N/A</c:v>
                </c:pt>
                <c:pt idx="9">
                  <c:v>0.01</c:v>
                </c:pt>
              </c:numCache>
            </c:numRef>
          </c:val>
          <c:extLst>
            <c:ext xmlns:c16="http://schemas.microsoft.com/office/drawing/2014/chart" uri="{C3380CC4-5D6E-409C-BE32-E72D297353CC}">
              <c16:uniqueId val="{00000004-7D00-4637-8DF1-8FA0CFF18297}"/>
            </c:ext>
          </c:extLst>
        </c:ser>
        <c:ser>
          <c:idx val="5"/>
          <c:order val="5"/>
          <c:tx>
            <c:strRef>
              <c:f>データシート!$A$32</c:f>
              <c:strCache>
                <c:ptCount val="1"/>
                <c:pt idx="0">
                  <c:v>伊佐市農業集落排水事業会計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c:ext xmlns:c16="http://schemas.microsoft.com/office/drawing/2014/chart" uri="{C3380CC4-5D6E-409C-BE32-E72D297353CC}">
              <c16:uniqueId val="{00000005-7D00-4637-8DF1-8FA0CFF18297}"/>
            </c:ext>
          </c:extLst>
        </c:ser>
        <c:ser>
          <c:idx val="6"/>
          <c:order val="6"/>
          <c:tx>
            <c:strRef>
              <c:f>データシート!$A$33</c:f>
              <c:strCache>
                <c:ptCount val="1"/>
                <c:pt idx="0">
                  <c:v>伊佐市後期高齢者医療特別会計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c:v>
                </c:pt>
                <c:pt idx="4">
                  <c:v>#N/A</c:v>
                </c:pt>
                <c:pt idx="5">
                  <c:v>0.01</c:v>
                </c:pt>
                <c:pt idx="6">
                  <c:v>#N/A</c:v>
                </c:pt>
                <c:pt idx="7">
                  <c:v>0.02</c:v>
                </c:pt>
                <c:pt idx="8">
                  <c:v>#N/A</c:v>
                </c:pt>
                <c:pt idx="9">
                  <c:v>0.05</c:v>
                </c:pt>
              </c:numCache>
            </c:numRef>
          </c:val>
          <c:extLst>
            <c:ext xmlns:c16="http://schemas.microsoft.com/office/drawing/2014/chart" uri="{C3380CC4-5D6E-409C-BE32-E72D297353CC}">
              <c16:uniqueId val="{00000006-7D00-4637-8DF1-8FA0CFF18297}"/>
            </c:ext>
          </c:extLst>
        </c:ser>
        <c:ser>
          <c:idx val="7"/>
          <c:order val="7"/>
          <c:tx>
            <c:strRef>
              <c:f>データシート!$A$34</c:f>
              <c:strCache>
                <c:ptCount val="1"/>
                <c:pt idx="0">
                  <c:v>伊佐市介護保険事業特別会計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0.47</c:v>
                </c:pt>
                <c:pt idx="2">
                  <c:v>#N/A</c:v>
                </c:pt>
                <c:pt idx="3">
                  <c:v>0.6</c:v>
                </c:pt>
                <c:pt idx="4">
                  <c:v>#N/A</c:v>
                </c:pt>
                <c:pt idx="5">
                  <c:v>0.7</c:v>
                </c:pt>
                <c:pt idx="6">
                  <c:v>#N/A</c:v>
                </c:pt>
                <c:pt idx="7">
                  <c:v>0.95</c:v>
                </c:pt>
                <c:pt idx="8">
                  <c:v>#N/A</c:v>
                </c:pt>
                <c:pt idx="9">
                  <c:v>0.48</c:v>
                </c:pt>
              </c:numCache>
            </c:numRef>
          </c:val>
          <c:extLst>
            <c:ext xmlns:c16="http://schemas.microsoft.com/office/drawing/2014/chart" uri="{C3380CC4-5D6E-409C-BE32-E72D297353CC}">
              <c16:uniqueId val="{00000007-7D00-4637-8DF1-8FA0CFF18297}"/>
            </c:ext>
          </c:extLst>
        </c:ser>
        <c:ser>
          <c:idx val="8"/>
          <c:order val="8"/>
          <c:tx>
            <c:strRef>
              <c:f>データシート!$A$35</c:f>
              <c:strCache>
                <c:ptCount val="1"/>
                <c:pt idx="0">
                  <c:v>伊佐市水道事業会計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5.81</c:v>
                </c:pt>
                <c:pt idx="2">
                  <c:v>#N/A</c:v>
                </c:pt>
                <c:pt idx="3">
                  <c:v>5.6</c:v>
                </c:pt>
                <c:pt idx="4">
                  <c:v>#N/A</c:v>
                </c:pt>
                <c:pt idx="5">
                  <c:v>5.52</c:v>
                </c:pt>
                <c:pt idx="6">
                  <c:v>#N/A</c:v>
                </c:pt>
                <c:pt idx="7">
                  <c:v>6.89</c:v>
                </c:pt>
                <c:pt idx="8">
                  <c:v>#N/A</c:v>
                </c:pt>
                <c:pt idx="9">
                  <c:v>7.78</c:v>
                </c:pt>
              </c:numCache>
            </c:numRef>
          </c:val>
          <c:extLst>
            <c:ext xmlns:c16="http://schemas.microsoft.com/office/drawing/2014/chart" uri="{C3380CC4-5D6E-409C-BE32-E72D297353CC}">
              <c16:uniqueId val="{00000008-7D00-4637-8DF1-8FA0CFF1829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5.49</c:v>
                </c:pt>
                <c:pt idx="2">
                  <c:v>#N/A</c:v>
                </c:pt>
                <c:pt idx="3">
                  <c:v>6.92</c:v>
                </c:pt>
                <c:pt idx="4">
                  <c:v>#N/A</c:v>
                </c:pt>
                <c:pt idx="5">
                  <c:v>12.8</c:v>
                </c:pt>
                <c:pt idx="6">
                  <c:v>#N/A</c:v>
                </c:pt>
                <c:pt idx="7">
                  <c:v>11.65</c:v>
                </c:pt>
                <c:pt idx="8">
                  <c:v>#N/A</c:v>
                </c:pt>
                <c:pt idx="9">
                  <c:v>10.91</c:v>
                </c:pt>
              </c:numCache>
            </c:numRef>
          </c:val>
          <c:extLst>
            <c:ext xmlns:c16="http://schemas.microsoft.com/office/drawing/2014/chart" uri="{C3380CC4-5D6E-409C-BE32-E72D297353CC}">
              <c16:uniqueId val="{00000009-7D00-4637-8DF1-8FA0CFF182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1260</c:v>
                </c:pt>
                <c:pt idx="5">
                  <c:v>1368</c:v>
                </c:pt>
                <c:pt idx="8">
                  <c:v>1368</c:v>
                </c:pt>
                <c:pt idx="11">
                  <c:v>1309</c:v>
                </c:pt>
                <c:pt idx="14">
                  <c:v>1296</c:v>
                </c:pt>
              </c:numCache>
            </c:numRef>
          </c:val>
          <c:extLst>
            <c:ext xmlns:c16="http://schemas.microsoft.com/office/drawing/2014/chart" uri="{C3380CC4-5D6E-409C-BE32-E72D297353CC}">
              <c16:uniqueId val="{00000000-2F1A-4A32-A0ED-FF70D2744F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1A-4A32-A0ED-FF70D2744F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68</c:v>
                </c:pt>
                <c:pt idx="3">
                  <c:v>52</c:v>
                </c:pt>
                <c:pt idx="6">
                  <c:v>38</c:v>
                </c:pt>
                <c:pt idx="9">
                  <c:v>25</c:v>
                </c:pt>
                <c:pt idx="12">
                  <c:v>9</c:v>
                </c:pt>
              </c:numCache>
            </c:numRef>
          </c:val>
          <c:extLst>
            <c:ext xmlns:c16="http://schemas.microsoft.com/office/drawing/2014/chart" uri="{C3380CC4-5D6E-409C-BE32-E72D297353CC}">
              <c16:uniqueId val="{00000002-2F1A-4A32-A0ED-FF70D2744F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12</c:v>
                </c:pt>
                <c:pt idx="6">
                  <c:v>12</c:v>
                </c:pt>
                <c:pt idx="9">
                  <c:v>12</c:v>
                </c:pt>
                <c:pt idx="12">
                  <c:v>11</c:v>
                </c:pt>
              </c:numCache>
            </c:numRef>
          </c:val>
          <c:extLst>
            <c:ext xmlns:c16="http://schemas.microsoft.com/office/drawing/2014/chart" uri="{C3380CC4-5D6E-409C-BE32-E72D297353CC}">
              <c16:uniqueId val="{00000003-2F1A-4A32-A0ED-FF70D2744F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146</c:v>
                </c:pt>
                <c:pt idx="3">
                  <c:v>144</c:v>
                </c:pt>
                <c:pt idx="6">
                  <c:v>123</c:v>
                </c:pt>
                <c:pt idx="9">
                  <c:v>126</c:v>
                </c:pt>
                <c:pt idx="12">
                  <c:v>126</c:v>
                </c:pt>
              </c:numCache>
            </c:numRef>
          </c:val>
          <c:extLst>
            <c:ext xmlns:c16="http://schemas.microsoft.com/office/drawing/2014/chart" uri="{C3380CC4-5D6E-409C-BE32-E72D297353CC}">
              <c16:uniqueId val="{00000004-2F1A-4A32-A0ED-FF70D2744F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1A-4A32-A0ED-FF70D2744F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1A-4A32-A0ED-FF70D2744F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1684</c:v>
                </c:pt>
                <c:pt idx="3">
                  <c:v>1857</c:v>
                </c:pt>
                <c:pt idx="6">
                  <c:v>1902</c:v>
                </c:pt>
                <c:pt idx="9">
                  <c:v>1914</c:v>
                </c:pt>
                <c:pt idx="12">
                  <c:v>1891</c:v>
                </c:pt>
              </c:numCache>
            </c:numRef>
          </c:val>
          <c:extLst>
            <c:ext xmlns:c16="http://schemas.microsoft.com/office/drawing/2014/chart" uri="{C3380CC4-5D6E-409C-BE32-E72D297353CC}">
              <c16:uniqueId val="{00000007-2F1A-4A32-A0ED-FF70D2744F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645</c:v>
                </c:pt>
                <c:pt idx="2">
                  <c:v>#N/A</c:v>
                </c:pt>
                <c:pt idx="3">
                  <c:v>#N/A</c:v>
                </c:pt>
                <c:pt idx="4">
                  <c:v>697</c:v>
                </c:pt>
                <c:pt idx="5">
                  <c:v>#N/A</c:v>
                </c:pt>
                <c:pt idx="6">
                  <c:v>#N/A</c:v>
                </c:pt>
                <c:pt idx="7">
                  <c:v>707</c:v>
                </c:pt>
                <c:pt idx="8">
                  <c:v>#N/A</c:v>
                </c:pt>
                <c:pt idx="9">
                  <c:v>#N/A</c:v>
                </c:pt>
                <c:pt idx="10">
                  <c:v>768</c:v>
                </c:pt>
                <c:pt idx="11">
                  <c:v>#N/A</c:v>
                </c:pt>
                <c:pt idx="12">
                  <c:v>#N/A</c:v>
                </c:pt>
                <c:pt idx="13">
                  <c:v>741</c:v>
                </c:pt>
                <c:pt idx="14">
                  <c:v>#N/A</c:v>
                </c:pt>
              </c:numCache>
            </c:numRef>
          </c:val>
          <c:smooth val="0"/>
          <c:extLst>
            <c:ext xmlns:c16="http://schemas.microsoft.com/office/drawing/2014/chart" uri="{C3380CC4-5D6E-409C-BE32-E72D297353CC}">
              <c16:uniqueId val="{00000008-2F1A-4A32-A0ED-FF70D2744F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12713</c:v>
                </c:pt>
                <c:pt idx="5">
                  <c:v>12218</c:v>
                </c:pt>
                <c:pt idx="8">
                  <c:v>11758</c:v>
                </c:pt>
                <c:pt idx="11">
                  <c:v>11237</c:v>
                </c:pt>
                <c:pt idx="14">
                  <c:v>11293</c:v>
                </c:pt>
              </c:numCache>
            </c:numRef>
          </c:val>
          <c:extLst>
            <c:ext xmlns:c16="http://schemas.microsoft.com/office/drawing/2014/chart" uri="{C3380CC4-5D6E-409C-BE32-E72D297353CC}">
              <c16:uniqueId val="{00000000-9188-4FC4-9956-4B1879B1BA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158</c:v>
                </c:pt>
                <c:pt idx="5">
                  <c:v>132</c:v>
                </c:pt>
                <c:pt idx="8">
                  <c:v>93</c:v>
                </c:pt>
                <c:pt idx="11">
                  <c:v>48</c:v>
                </c:pt>
                <c:pt idx="14">
                  <c:v>14</c:v>
                </c:pt>
              </c:numCache>
            </c:numRef>
          </c:val>
          <c:extLst>
            <c:ext xmlns:c16="http://schemas.microsoft.com/office/drawing/2014/chart" uri="{C3380CC4-5D6E-409C-BE32-E72D297353CC}">
              <c16:uniqueId val="{00000001-9188-4FC4-9956-4B1879B1BA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9183</c:v>
                </c:pt>
                <c:pt idx="5">
                  <c:v>8837</c:v>
                </c:pt>
                <c:pt idx="8">
                  <c:v>9895</c:v>
                </c:pt>
                <c:pt idx="11">
                  <c:v>10584</c:v>
                </c:pt>
                <c:pt idx="14">
                  <c:v>11003</c:v>
                </c:pt>
              </c:numCache>
            </c:numRef>
          </c:val>
          <c:extLst>
            <c:ext xmlns:c16="http://schemas.microsoft.com/office/drawing/2014/chart" uri="{C3380CC4-5D6E-409C-BE32-E72D297353CC}">
              <c16:uniqueId val="{00000002-9188-4FC4-9956-4B1879B1BA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88-4FC4-9956-4B1879B1BA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88-4FC4-9956-4B1879B1BA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88-4FC4-9956-4B1879B1BA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1537</c:v>
                </c:pt>
                <c:pt idx="3">
                  <c:v>1548</c:v>
                </c:pt>
                <c:pt idx="6">
                  <c:v>1493</c:v>
                </c:pt>
                <c:pt idx="9">
                  <c:v>1450</c:v>
                </c:pt>
                <c:pt idx="12">
                  <c:v>1508</c:v>
                </c:pt>
              </c:numCache>
            </c:numRef>
          </c:val>
          <c:extLst>
            <c:ext xmlns:c16="http://schemas.microsoft.com/office/drawing/2014/chart" uri="{C3380CC4-5D6E-409C-BE32-E72D297353CC}">
              <c16:uniqueId val="{00000006-9188-4FC4-9956-4B1879B1BA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50</c:v>
                </c:pt>
                <c:pt idx="3">
                  <c:v>38</c:v>
                </c:pt>
                <c:pt idx="6">
                  <c:v>26</c:v>
                </c:pt>
                <c:pt idx="9">
                  <c:v>14</c:v>
                </c:pt>
                <c:pt idx="12">
                  <c:v>4</c:v>
                </c:pt>
              </c:numCache>
            </c:numRef>
          </c:val>
          <c:extLst>
            <c:ext xmlns:c16="http://schemas.microsoft.com/office/drawing/2014/chart" uri="{C3380CC4-5D6E-409C-BE32-E72D297353CC}">
              <c16:uniqueId val="{00000007-9188-4FC4-9956-4B1879B1BA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1013</c:v>
                </c:pt>
                <c:pt idx="3">
                  <c:v>951</c:v>
                </c:pt>
                <c:pt idx="6">
                  <c:v>845</c:v>
                </c:pt>
                <c:pt idx="9">
                  <c:v>694</c:v>
                </c:pt>
                <c:pt idx="12">
                  <c:v>545</c:v>
                </c:pt>
              </c:numCache>
            </c:numRef>
          </c:val>
          <c:extLst>
            <c:ext xmlns:c16="http://schemas.microsoft.com/office/drawing/2014/chart" uri="{C3380CC4-5D6E-409C-BE32-E72D297353CC}">
              <c16:uniqueId val="{00000008-9188-4FC4-9956-4B1879B1BA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1</c:v>
                </c:pt>
                <c:pt idx="6">
                  <c:v>1</c:v>
                </c:pt>
                <c:pt idx="9">
                  <c:v>0</c:v>
                </c:pt>
                <c:pt idx="12">
                  <c:v>0</c:v>
                </c:pt>
              </c:numCache>
            </c:numRef>
          </c:val>
          <c:extLst>
            <c:ext xmlns:c16="http://schemas.microsoft.com/office/drawing/2014/chart" uri="{C3380CC4-5D6E-409C-BE32-E72D297353CC}">
              <c16:uniqueId val="{00000009-9188-4FC4-9956-4B1879B1BA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16116</c:v>
                </c:pt>
                <c:pt idx="3">
                  <c:v>15319</c:v>
                </c:pt>
                <c:pt idx="6">
                  <c:v>14970</c:v>
                </c:pt>
                <c:pt idx="9">
                  <c:v>14021</c:v>
                </c:pt>
                <c:pt idx="12">
                  <c:v>13253</c:v>
                </c:pt>
              </c:numCache>
            </c:numRef>
          </c:val>
          <c:extLst>
            <c:ext xmlns:c16="http://schemas.microsoft.com/office/drawing/2014/chart" uri="{C3380CC4-5D6E-409C-BE32-E72D297353CC}">
              <c16:uniqueId val="{0000000A-9188-4FC4-9956-4B1879B1BA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188-4FC4-9956-4B1879B1BA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5416</c:v>
                </c:pt>
                <c:pt idx="1">
                  <c:v>5228</c:v>
                </c:pt>
                <c:pt idx="2">
                  <c:v>5053</c:v>
                </c:pt>
              </c:numCache>
            </c:numRef>
          </c:val>
          <c:extLst>
            <c:ext xmlns:c16="http://schemas.microsoft.com/office/drawing/2014/chart" uri="{C3380CC4-5D6E-409C-BE32-E72D297353CC}">
              <c16:uniqueId val="{00000000-03D6-409B-9A77-BF6E38C8FD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1116</c:v>
                </c:pt>
                <c:pt idx="1">
                  <c:v>1697</c:v>
                </c:pt>
                <c:pt idx="2">
                  <c:v>2017</c:v>
                </c:pt>
              </c:numCache>
            </c:numRef>
          </c:val>
          <c:extLst>
            <c:ext xmlns:c16="http://schemas.microsoft.com/office/drawing/2014/chart" uri="{C3380CC4-5D6E-409C-BE32-E72D297353CC}">
              <c16:uniqueId val="{00000001-03D6-409B-9A77-BF6E38C8FD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2311</c:v>
                </c:pt>
                <c:pt idx="1">
                  <c:v>2543</c:v>
                </c:pt>
                <c:pt idx="2">
                  <c:v>2817</c:v>
                </c:pt>
              </c:numCache>
            </c:numRef>
          </c:val>
          <c:extLst>
            <c:ext xmlns:c16="http://schemas.microsoft.com/office/drawing/2014/chart" uri="{C3380CC4-5D6E-409C-BE32-E72D297353CC}">
              <c16:uniqueId val="{00000002-03D6-409B-9A77-BF6E38C8FD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実質公債費比率における分子の額については、令和２年度より衛生センターの元金償還開始により増加していたが、令和５年度はほ場整備に係る債務負担額の減少により前年度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減額となっている。</a:t>
          </a:r>
          <a:endParaRPr lang="ja-JP" altLang="ja-JP">
            <a:effectLst/>
          </a:endParaRPr>
        </a:p>
        <a:p>
          <a:r>
            <a:rPr kumimoji="1" lang="ja-JP" altLang="ja-JP" sz="1100">
              <a:solidFill>
                <a:schemeClr val="dk1"/>
              </a:solidFill>
              <a:effectLst/>
              <a:latin typeface="+mn-lt"/>
              <a:ea typeface="+mn-ea"/>
              <a:cs typeface="+mn-cs"/>
            </a:rPr>
            <a:t>今後は、令和８年度完成予定の</a:t>
          </a:r>
          <a:r>
            <a:rPr lang="ja-JP" altLang="ja-JP" sz="1100" b="0" i="0" baseline="0">
              <a:solidFill>
                <a:schemeClr val="dk1"/>
              </a:solidFill>
              <a:effectLst/>
              <a:latin typeface="+mn-lt"/>
              <a:ea typeface="+mn-ea"/>
              <a:cs typeface="+mn-cs"/>
            </a:rPr>
            <a:t>新庁舎建設や各種施設の長寿命化対応等により起債額が増加し、償還額も大きく増加すると見込んでいる。</a:t>
          </a:r>
          <a:endParaRPr lang="ja-JP" altLang="ja-JP">
            <a:effectLst/>
          </a:endParaRPr>
        </a:p>
        <a:p>
          <a:r>
            <a:rPr kumimoji="1" lang="ja-JP" altLang="ja-JP" sz="1100">
              <a:solidFill>
                <a:schemeClr val="dk1"/>
              </a:solidFill>
              <a:effectLst/>
              <a:latin typeface="+mn-lt"/>
              <a:ea typeface="+mn-ea"/>
              <a:cs typeface="+mn-cs"/>
            </a:rPr>
            <a:t>交付税措置率の高い有利な地方債の活用を図ることはもちろんのこと、普通建設費等の投資的経費についても財政計画に基づいた適切な投資を行い、公債費負担が過大にならないよう努める。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年度の将来負担比率における分子の額については△</a:t>
          </a:r>
          <a:r>
            <a:rPr kumimoji="1" lang="en-US" altLang="ja-JP" sz="1100">
              <a:solidFill>
                <a:schemeClr val="dk1"/>
              </a:solidFill>
              <a:effectLst/>
              <a:latin typeface="+mn-lt"/>
              <a:ea typeface="+mn-ea"/>
              <a:cs typeface="+mn-cs"/>
            </a:rPr>
            <a:t>69.9</a:t>
          </a:r>
          <a:r>
            <a:rPr kumimoji="1" lang="ja-JP" altLang="ja-JP" sz="1100">
              <a:solidFill>
                <a:schemeClr val="dk1"/>
              </a:solidFill>
              <a:effectLst/>
              <a:latin typeface="+mn-lt"/>
              <a:ea typeface="+mn-ea"/>
              <a:cs typeface="+mn-cs"/>
            </a:rPr>
            <a:t>億円となり、今年度も将来負担比率は算出されなかった。</a:t>
          </a:r>
          <a:endParaRPr lang="ja-JP" altLang="ja-JP" sz="1400">
            <a:effectLst/>
          </a:endParaRPr>
        </a:p>
        <a:p>
          <a:r>
            <a:rPr kumimoji="1" lang="ja-JP" altLang="ja-JP" sz="1100">
              <a:solidFill>
                <a:schemeClr val="dk1"/>
              </a:solidFill>
              <a:effectLst/>
              <a:latin typeface="+mn-lt"/>
              <a:ea typeface="+mn-ea"/>
              <a:cs typeface="+mn-cs"/>
            </a:rPr>
            <a:t>今後は新庁舎建設や公共施設の更新等に伴い起債残高が増加すると見込んでいることから、より一層行財政改革を進めながら基金を確保するとともに、将来負担比率が過大にならないよう安定し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年度末基金残高が</a:t>
          </a:r>
          <a:r>
            <a:rPr kumimoji="1" lang="en-US" altLang="ja-JP" sz="1100">
              <a:solidFill>
                <a:schemeClr val="dk1"/>
              </a:solidFill>
              <a:effectLst/>
              <a:latin typeface="+mn-lt"/>
              <a:ea typeface="+mn-ea"/>
              <a:cs typeface="+mn-cs"/>
            </a:rPr>
            <a:t>94.7</a:t>
          </a:r>
          <a:r>
            <a:rPr kumimoji="1" lang="ja-JP" altLang="ja-JP" sz="1100">
              <a:solidFill>
                <a:schemeClr val="dk1"/>
              </a:solidFill>
              <a:effectLst/>
              <a:latin typeface="+mn-lt"/>
              <a:ea typeface="+mn-ea"/>
              <a:cs typeface="+mn-cs"/>
            </a:rPr>
            <a:t>億円に対し、令和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年度末基金残高は</a:t>
          </a:r>
          <a:r>
            <a:rPr kumimoji="1" lang="en-US" altLang="ja-JP" sz="1100">
              <a:solidFill>
                <a:schemeClr val="dk1"/>
              </a:solidFill>
              <a:effectLst/>
              <a:latin typeface="+mn-lt"/>
              <a:ea typeface="+mn-ea"/>
              <a:cs typeface="+mn-cs"/>
            </a:rPr>
            <a:t>98.9</a:t>
          </a:r>
          <a:r>
            <a:rPr kumimoji="1" lang="ja-JP" altLang="ja-JP" sz="1100">
              <a:solidFill>
                <a:schemeClr val="dk1"/>
              </a:solidFill>
              <a:effectLst/>
              <a:latin typeface="+mn-lt"/>
              <a:ea typeface="+mn-ea"/>
              <a:cs typeface="+mn-cs"/>
            </a:rPr>
            <a:t>億円となり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億円増加した。内訳は、財政調整基金繰入</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億円、積立</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億円、増減△</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億円、減債基金繰入なし、積立</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億円、増減</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億円、その他特定目的基金繰入</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億円、積立</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億円、増減</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年の合併当初、基金全体金額は</a:t>
          </a:r>
          <a:r>
            <a:rPr kumimoji="1" lang="en-US" altLang="ja-JP" sz="1100">
              <a:solidFill>
                <a:schemeClr val="dk1"/>
              </a:solidFill>
              <a:effectLst/>
              <a:latin typeface="+mn-lt"/>
              <a:ea typeface="+mn-ea"/>
              <a:cs typeface="+mn-cs"/>
            </a:rPr>
            <a:t>30.6</a:t>
          </a:r>
          <a:r>
            <a:rPr kumimoji="1" lang="ja-JP" altLang="ja-JP" sz="1100">
              <a:solidFill>
                <a:schemeClr val="dk1"/>
              </a:solidFill>
              <a:effectLst/>
              <a:latin typeface="+mn-lt"/>
              <a:ea typeface="+mn-ea"/>
              <a:cs typeface="+mn-cs"/>
            </a:rPr>
            <a:t>億円であったが右肩上がりに増加し、平成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82.8</a:t>
          </a:r>
          <a:r>
            <a:rPr kumimoji="1" lang="ja-JP" altLang="ja-JP" sz="1100">
              <a:solidFill>
                <a:schemeClr val="dk1"/>
              </a:solidFill>
              <a:effectLst/>
              <a:latin typeface="+mn-lt"/>
              <a:ea typeface="+mn-ea"/>
              <a:cs typeface="+mn-cs"/>
            </a:rPr>
            <a:t>億円となった。平成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年から大型公共事業が行われたことから減少となったが、令和３年度</a:t>
          </a:r>
          <a:r>
            <a:rPr kumimoji="1" lang="ja-JP" altLang="en-US" sz="1100">
              <a:solidFill>
                <a:schemeClr val="dk1"/>
              </a:solidFill>
              <a:effectLst/>
              <a:latin typeface="+mn-lt"/>
              <a:ea typeface="+mn-ea"/>
              <a:cs typeface="+mn-cs"/>
            </a:rPr>
            <a:t>から令和５年度にかけて</a:t>
          </a:r>
          <a:r>
            <a:rPr kumimoji="1" lang="ja-JP" altLang="ja-JP"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28.4</a:t>
          </a:r>
          <a:r>
            <a:rPr kumimoji="1" lang="ja-JP" altLang="ja-JP" sz="1100">
              <a:solidFill>
                <a:schemeClr val="dk1"/>
              </a:solidFill>
              <a:effectLst/>
              <a:latin typeface="+mn-lt"/>
              <a:ea typeface="+mn-ea"/>
              <a:cs typeface="+mn-cs"/>
            </a:rPr>
            <a:t>億円を積立てて、令和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年度末現在で基金残高は</a:t>
          </a:r>
          <a:r>
            <a:rPr kumimoji="1" lang="en-US" altLang="ja-JP" sz="1100">
              <a:solidFill>
                <a:schemeClr val="dk1"/>
              </a:solidFill>
              <a:effectLst/>
              <a:latin typeface="+mn-lt"/>
              <a:ea typeface="+mn-ea"/>
              <a:cs typeface="+mn-cs"/>
            </a:rPr>
            <a:t>98.9</a:t>
          </a:r>
          <a:r>
            <a:rPr kumimoji="1" lang="ja-JP" altLang="ja-JP" sz="1100">
              <a:solidFill>
                <a:schemeClr val="dk1"/>
              </a:solidFill>
              <a:effectLst/>
              <a:latin typeface="+mn-lt"/>
              <a:ea typeface="+mn-ea"/>
              <a:cs typeface="+mn-cs"/>
            </a:rPr>
            <a:t>億円となった。今後は、令和８年度完成予定の新庁舎建設事業等の大型事業が控えていることから減少が予想される。財政調整基金についてはなるべく減少額を抑え、減債基金をはじめとする目的基金については、必要な事業を実施するため適宜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寄附者の意向を反映した施策に効果的に活用するための基金。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情報通信技術環境整備基金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児童生徒一人一台端末等の次期更新に向けた基金。</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ふるさと納税基金</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新規事業を対象に繰入を行っているが、寄附額に対し、新規事業費が少なかったため</a:t>
          </a:r>
          <a:r>
            <a:rPr kumimoji="1" lang="ja-JP" altLang="en-US" sz="1100">
              <a:solidFill>
                <a:schemeClr val="dk1"/>
              </a:solidFill>
              <a:effectLst/>
              <a:latin typeface="+mn-lt"/>
              <a:ea typeface="+mn-ea"/>
              <a:cs typeface="+mn-cs"/>
            </a:rPr>
            <a:t>、残高は増加している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情報通信技術環境整備基金</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Ｒ４は端末等の更新がなかったことから取り崩しは行わず、Ｒ７の更新に向けて積立のみを行ったため</a:t>
          </a:r>
          <a:r>
            <a:rPr kumimoji="1" lang="ja-JP" altLang="en-US" sz="1100">
              <a:solidFill>
                <a:schemeClr val="dk1"/>
              </a:solidFill>
              <a:effectLst/>
              <a:latin typeface="+mn-lt"/>
              <a:ea typeface="+mn-ea"/>
              <a:cs typeface="+mn-cs"/>
            </a:rPr>
            <a:t>、残高は増加している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特定公有財産取得基金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令和８年度の新庁舎建設完成時に基金残高はほぼ０円となる見込だが、本基金の目的は公有財産取得であり新庁舎建設に限ったことではないため、その後も積立てを行う予定。積立額については財政状況を考慮して判断す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必要な事業を実施するため適宜積立て及び取崩しを行っていく。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（増減理由）</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年度の実質収支が</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億円であったため、地方財政法に伴い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以上の</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億円の積立を行った。また、財源不足が予想されたため、</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億円の繰入を行ったことにより、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億円減少した。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８年度完成予定の新庁舎建設や老朽化施設を多数抱えていることから、維持管理や更新費用を捻出するため今後も急速に減少していくと見込んでいる。徹底した行政コスト削減を行い、減少額を抑え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令和８年度完成予定の新庁舎建設や老朽化施設の更新に伴い公債費の上昇が見込まれることから、将来に備えて減債基金に</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億円の積立を行った。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令和８年度以降、公債費の上昇が見込まれることから減債基金の取り崩しが予想される。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23,345
23,108
392.56
19,938,259
18,636,090
1,032,082
9,452,404
13,253,257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令和４年の人口ピラミッドでは年少人口（</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歳未満）と生産年齢人口（</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歳以上</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歳未満人口）の合計は６割であるが、令和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の人口ピラミッドでは５割未満と予想されている。また、伊佐市人口ビジョンでも想定しているように、老年人口のゆるやかな減少と比較して、生産年齢人口の急速な右肩下がりを迎えている本市は、今後も税収の大幅な増加は見込めないことから、より一層徴収率向上による税収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97790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97790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504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49530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39387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133367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地方税について</a:t>
          </a:r>
          <a:r>
            <a:rPr kumimoji="1" lang="ja-JP" altLang="en-US" sz="1050">
              <a:solidFill>
                <a:schemeClr val="dk1"/>
              </a:solidFill>
              <a:effectLst/>
              <a:latin typeface="+mn-lt"/>
              <a:ea typeface="+mn-ea"/>
              <a:cs typeface="+mn-cs"/>
            </a:rPr>
            <a:t>は全体で</a:t>
          </a:r>
          <a:r>
            <a:rPr kumimoji="1" lang="en-US" altLang="ja-JP" sz="1050">
              <a:solidFill>
                <a:schemeClr val="dk1"/>
              </a:solidFill>
              <a:effectLst/>
              <a:latin typeface="+mn-lt"/>
              <a:ea typeface="+mn-ea"/>
              <a:cs typeface="+mn-cs"/>
            </a:rPr>
            <a:t>0.7</a:t>
          </a:r>
          <a:r>
            <a:rPr kumimoji="1" lang="ja-JP" altLang="ja-JP" sz="1050">
              <a:solidFill>
                <a:schemeClr val="dk1"/>
              </a:solidFill>
              <a:effectLst/>
              <a:latin typeface="+mn-lt"/>
              <a:ea typeface="+mn-ea"/>
              <a:cs typeface="+mn-cs"/>
            </a:rPr>
            <a:t>億円の</a:t>
          </a:r>
          <a:r>
            <a:rPr kumimoji="1" lang="ja-JP" altLang="en-US" sz="1050">
              <a:solidFill>
                <a:schemeClr val="dk1"/>
              </a:solidFill>
              <a:effectLst/>
              <a:latin typeface="+mn-lt"/>
              <a:ea typeface="+mn-ea"/>
              <a:cs typeface="+mn-cs"/>
            </a:rPr>
            <a:t>減額、</a:t>
          </a:r>
          <a:r>
            <a:rPr kumimoji="1" lang="ja-JP" altLang="ja-JP" sz="1050">
              <a:solidFill>
                <a:schemeClr val="dk1"/>
              </a:solidFill>
              <a:effectLst/>
              <a:latin typeface="+mn-lt"/>
              <a:ea typeface="+mn-ea"/>
              <a:cs typeface="+mn-cs"/>
            </a:rPr>
            <a:t>地方交付税</a:t>
          </a:r>
          <a:r>
            <a:rPr kumimoji="1" lang="ja-JP" altLang="en-US" sz="1050">
              <a:solidFill>
                <a:schemeClr val="dk1"/>
              </a:solidFill>
              <a:effectLst/>
              <a:latin typeface="+mn-lt"/>
              <a:ea typeface="+mn-ea"/>
              <a:cs typeface="+mn-cs"/>
            </a:rPr>
            <a:t>（臨時財政対策債含む）について</a:t>
          </a:r>
          <a:r>
            <a:rPr kumimoji="1" lang="ja-JP" altLang="ja-JP"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0.7</a:t>
          </a:r>
          <a:r>
            <a:rPr kumimoji="1" lang="ja-JP" altLang="ja-JP" sz="1050">
              <a:solidFill>
                <a:schemeClr val="dk1"/>
              </a:solidFill>
              <a:effectLst/>
              <a:latin typeface="+mn-lt"/>
              <a:ea typeface="+mn-ea"/>
              <a:cs typeface="+mn-cs"/>
            </a:rPr>
            <a:t>億円の</a:t>
          </a:r>
          <a:r>
            <a:rPr kumimoji="1" lang="ja-JP" altLang="en-US" sz="1050">
              <a:solidFill>
                <a:schemeClr val="dk1"/>
              </a:solidFill>
              <a:effectLst/>
              <a:latin typeface="+mn-lt"/>
              <a:ea typeface="+mn-ea"/>
              <a:cs typeface="+mn-cs"/>
            </a:rPr>
            <a:t>減額</a:t>
          </a:r>
          <a:r>
            <a:rPr kumimoji="1" lang="ja-JP" altLang="ja-JP" sz="1050">
              <a:solidFill>
                <a:schemeClr val="dk1"/>
              </a:solidFill>
              <a:effectLst/>
              <a:latin typeface="+mn-lt"/>
              <a:ea typeface="+mn-ea"/>
              <a:cs typeface="+mn-cs"/>
            </a:rPr>
            <a:t>とな</a:t>
          </a:r>
          <a:r>
            <a:rPr kumimoji="1" lang="ja-JP" altLang="en-US" sz="1050">
              <a:solidFill>
                <a:schemeClr val="dk1"/>
              </a:solidFill>
              <a:effectLst/>
              <a:latin typeface="+mn-lt"/>
              <a:ea typeface="+mn-ea"/>
              <a:cs typeface="+mn-cs"/>
            </a:rPr>
            <a:t>り、</a:t>
          </a:r>
          <a:r>
            <a:rPr kumimoji="1" lang="ja-JP" altLang="ja-JP" sz="1050">
              <a:solidFill>
                <a:schemeClr val="dk1"/>
              </a:solidFill>
              <a:effectLst/>
              <a:latin typeface="+mn-lt"/>
              <a:ea typeface="+mn-ea"/>
              <a:cs typeface="+mn-cs"/>
            </a:rPr>
            <a:t>経常一般財源で</a:t>
          </a:r>
          <a:r>
            <a:rPr kumimoji="1" lang="en-US" altLang="ja-JP" sz="1050">
              <a:solidFill>
                <a:schemeClr val="dk1"/>
              </a:solidFill>
              <a:effectLst/>
              <a:latin typeface="+mn-lt"/>
              <a:ea typeface="+mn-ea"/>
              <a:cs typeface="+mn-cs"/>
            </a:rPr>
            <a:t>1.5</a:t>
          </a:r>
          <a:r>
            <a:rPr kumimoji="1" lang="ja-JP" altLang="ja-JP" sz="1050">
              <a:solidFill>
                <a:schemeClr val="dk1"/>
              </a:solidFill>
              <a:effectLst/>
              <a:latin typeface="+mn-lt"/>
              <a:ea typeface="+mn-ea"/>
              <a:cs typeface="+mn-cs"/>
            </a:rPr>
            <a:t>億円の</a:t>
          </a:r>
          <a:r>
            <a:rPr kumimoji="1" lang="ja-JP" altLang="en-US" sz="1050">
              <a:solidFill>
                <a:schemeClr val="dk1"/>
              </a:solidFill>
              <a:effectLst/>
              <a:latin typeface="+mn-lt"/>
              <a:ea typeface="+mn-ea"/>
              <a:cs typeface="+mn-cs"/>
            </a:rPr>
            <a:t>減額</a:t>
          </a:r>
          <a:r>
            <a:rPr kumimoji="1" lang="ja-JP" altLang="ja-JP" sz="1050">
              <a:solidFill>
                <a:schemeClr val="dk1"/>
              </a:solidFill>
              <a:effectLst/>
              <a:latin typeface="+mn-lt"/>
              <a:ea typeface="+mn-ea"/>
              <a:cs typeface="+mn-cs"/>
            </a:rPr>
            <a:t>となった。</a:t>
          </a:r>
          <a:r>
            <a:rPr kumimoji="1" lang="ja-JP" altLang="en-US" sz="1050">
              <a:solidFill>
                <a:schemeClr val="dk1"/>
              </a:solidFill>
              <a:effectLst/>
              <a:latin typeface="+mn-lt"/>
              <a:ea typeface="+mn-ea"/>
              <a:cs typeface="+mn-cs"/>
            </a:rPr>
            <a:t>また、</a:t>
          </a:r>
          <a:r>
            <a:rPr kumimoji="1" lang="ja-JP" altLang="ja-JP" sz="1050">
              <a:solidFill>
                <a:schemeClr val="dk1"/>
              </a:solidFill>
              <a:effectLst/>
              <a:latin typeface="+mn-lt"/>
              <a:ea typeface="+mn-ea"/>
              <a:cs typeface="+mn-cs"/>
            </a:rPr>
            <a:t>歳出</a:t>
          </a:r>
          <a:r>
            <a:rPr kumimoji="1" lang="ja-JP" altLang="en-US" sz="1050">
              <a:solidFill>
                <a:schemeClr val="dk1"/>
              </a:solidFill>
              <a:effectLst/>
              <a:latin typeface="+mn-lt"/>
              <a:ea typeface="+mn-ea"/>
              <a:cs typeface="+mn-cs"/>
            </a:rPr>
            <a:t>のうち一般財源を充当する経常経費</a:t>
          </a:r>
          <a:r>
            <a:rPr kumimoji="1" lang="ja-JP" altLang="ja-JP" sz="1050">
              <a:solidFill>
                <a:schemeClr val="dk1"/>
              </a:solidFill>
              <a:effectLst/>
              <a:latin typeface="+mn-lt"/>
              <a:ea typeface="+mn-ea"/>
              <a:cs typeface="+mn-cs"/>
            </a:rPr>
            <a:t>ついては、</a:t>
          </a:r>
          <a:r>
            <a:rPr kumimoji="1" lang="ja-JP" altLang="en-US" sz="1050">
              <a:solidFill>
                <a:schemeClr val="dk1"/>
              </a:solidFill>
              <a:effectLst/>
              <a:latin typeface="+mn-lt"/>
              <a:ea typeface="+mn-ea"/>
              <a:cs typeface="+mn-cs"/>
            </a:rPr>
            <a:t>補助費及び</a:t>
          </a:r>
          <a:r>
            <a:rPr kumimoji="1" lang="ja-JP" altLang="ja-JP" sz="1050">
              <a:solidFill>
                <a:schemeClr val="dk1"/>
              </a:solidFill>
              <a:effectLst/>
              <a:latin typeface="+mn-lt"/>
              <a:ea typeface="+mn-ea"/>
              <a:cs typeface="+mn-cs"/>
            </a:rPr>
            <a:t>扶助費</a:t>
          </a:r>
          <a:r>
            <a:rPr kumimoji="1" lang="ja-JP" altLang="en-US" sz="1050">
              <a:solidFill>
                <a:schemeClr val="dk1"/>
              </a:solidFill>
              <a:effectLst/>
              <a:latin typeface="+mn-lt"/>
              <a:ea typeface="+mn-ea"/>
              <a:cs typeface="+mn-cs"/>
            </a:rPr>
            <a:t>で</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億円</a:t>
          </a:r>
          <a:r>
            <a:rPr kumimoji="1" lang="ja-JP" altLang="en-US" sz="1050">
              <a:solidFill>
                <a:schemeClr val="dk1"/>
              </a:solidFill>
              <a:effectLst/>
              <a:latin typeface="+mn-lt"/>
              <a:ea typeface="+mn-ea"/>
              <a:cs typeface="+mn-cs"/>
            </a:rPr>
            <a:t>増加しているものの</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全体としては</a:t>
          </a:r>
          <a:r>
            <a:rPr kumimoji="1" lang="en-US" altLang="ja-JP" sz="1050">
              <a:solidFill>
                <a:schemeClr val="dk1"/>
              </a:solidFill>
              <a:effectLst/>
              <a:latin typeface="+mn-lt"/>
              <a:ea typeface="+mn-ea"/>
              <a:cs typeface="+mn-cs"/>
            </a:rPr>
            <a:t>1.4</a:t>
          </a:r>
          <a:r>
            <a:rPr kumimoji="1" lang="ja-JP" altLang="en-US" sz="1050">
              <a:solidFill>
                <a:schemeClr val="dk1"/>
              </a:solidFill>
              <a:effectLst/>
              <a:latin typeface="+mn-lt"/>
              <a:ea typeface="+mn-ea"/>
              <a:cs typeface="+mn-cs"/>
            </a:rPr>
            <a:t>億円の減額となった。</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昨年度より</a:t>
          </a:r>
          <a:r>
            <a:rPr kumimoji="1" lang="ja-JP" altLang="ja-JP" sz="1050">
              <a:solidFill>
                <a:schemeClr val="dk1"/>
              </a:solidFill>
              <a:effectLst/>
              <a:latin typeface="+mn-lt"/>
              <a:ea typeface="+mn-ea"/>
              <a:cs typeface="+mn-cs"/>
            </a:rPr>
            <a:t>経常収支比率</a:t>
          </a:r>
          <a:r>
            <a:rPr kumimoji="1" lang="ja-JP" altLang="en-US"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0.9</a:t>
          </a:r>
          <a:r>
            <a:rPr kumimoji="1" lang="ja-JP" altLang="en-US" sz="1050">
              <a:solidFill>
                <a:schemeClr val="dk1"/>
              </a:solidFill>
              <a:effectLst/>
              <a:latin typeface="+mn-lt"/>
              <a:ea typeface="+mn-ea"/>
              <a:cs typeface="+mn-cs"/>
            </a:rPr>
            <a:t>ポイント悪化しているが、地方交付税を含む一般財源の減少が大きな要因と</a:t>
          </a:r>
          <a:r>
            <a:rPr kumimoji="1" lang="ja-JP" altLang="ja-JP" sz="1050">
              <a:solidFill>
                <a:schemeClr val="dk1"/>
              </a:solidFill>
              <a:effectLst/>
              <a:latin typeface="+mn-lt"/>
              <a:ea typeface="+mn-ea"/>
              <a:cs typeface="+mn-cs"/>
            </a:rPr>
            <a:t>思われる。</a:t>
          </a:r>
          <a:r>
            <a:rPr kumimoji="1" lang="ja-JP" altLang="en-US" sz="1050">
              <a:solidFill>
                <a:schemeClr val="dk1"/>
              </a:solidFill>
              <a:effectLst/>
              <a:latin typeface="+mn-lt"/>
              <a:ea typeface="+mn-ea"/>
              <a:cs typeface="+mn-cs"/>
            </a:rPr>
            <a:t>当市は歳入における</a:t>
          </a:r>
          <a:r>
            <a:rPr kumimoji="1" lang="ja-JP" altLang="ja-JP" sz="1050">
              <a:solidFill>
                <a:schemeClr val="dk1"/>
              </a:solidFill>
              <a:effectLst/>
              <a:latin typeface="+mn-lt"/>
              <a:ea typeface="+mn-ea"/>
              <a:cs typeface="+mn-cs"/>
            </a:rPr>
            <a:t>依存財源</a:t>
          </a:r>
          <a:r>
            <a:rPr kumimoji="1" lang="ja-JP" altLang="en-US" sz="1050">
              <a:solidFill>
                <a:schemeClr val="dk1"/>
              </a:solidFill>
              <a:effectLst/>
              <a:latin typeface="+mn-lt"/>
              <a:ea typeface="+mn-ea"/>
              <a:cs typeface="+mn-cs"/>
            </a:rPr>
            <a:t>の割合が大きいことから</a:t>
          </a:r>
          <a:r>
            <a:rPr kumimoji="1" lang="ja-JP" altLang="ja-JP" sz="1050">
              <a:solidFill>
                <a:schemeClr val="dk1"/>
              </a:solidFill>
              <a:effectLst/>
              <a:latin typeface="+mn-lt"/>
              <a:ea typeface="+mn-ea"/>
              <a:cs typeface="+mn-cs"/>
            </a:rPr>
            <a:t>国の状況等について注視するとともに、自主財源の確保に努め</a:t>
          </a:r>
          <a:r>
            <a:rPr kumimoji="1" lang="ja-JP" altLang="en-US" sz="1050">
              <a:solidFill>
                <a:schemeClr val="dk1"/>
              </a:solidFill>
              <a:effectLst/>
              <a:latin typeface="+mn-lt"/>
              <a:ea typeface="+mn-ea"/>
              <a:cs typeface="+mn-cs"/>
            </a:rPr>
            <a:t>、同時に</a:t>
          </a:r>
          <a:r>
            <a:rPr kumimoji="1" lang="ja-JP" altLang="ja-JP" sz="1050">
              <a:solidFill>
                <a:schemeClr val="dk1"/>
              </a:solidFill>
              <a:effectLst/>
              <a:latin typeface="+mn-lt"/>
              <a:ea typeface="+mn-ea"/>
              <a:cs typeface="+mn-cs"/>
            </a:rPr>
            <a:t>一層の経常経費削減にも取り組む</a:t>
          </a:r>
          <a:r>
            <a:rPr kumimoji="1" lang="ja-JP" altLang="en-US" sz="1050">
              <a:solidFill>
                <a:schemeClr val="dk1"/>
              </a:solidFill>
              <a:effectLst/>
              <a:latin typeface="+mn-lt"/>
              <a:ea typeface="+mn-ea"/>
              <a:cs typeface="+mn-cs"/>
            </a:rPr>
            <a:t>必要がある</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28847</xdr:rowOff>
    </xdr:from>
    <xdr:to>
      <xdr:col>23</xdr:col>
      <xdr:colOff>133350</xdr:colOff>
      <xdr:row>60</xdr:row>
      <xdr:rowOff>59872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1584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363</xdr:rowOff>
    </xdr:from>
    <xdr:to>
      <xdr:col>19</xdr:col>
      <xdr:colOff>133350</xdr:colOff>
      <xdr:row>60</xdr:row>
      <xdr:rowOff>28847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15913"/>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363</xdr:rowOff>
    </xdr:from>
    <xdr:to>
      <xdr:col>15</xdr:col>
      <xdr:colOff>82550</xdr:colOff>
      <xdr:row>59</xdr:row>
      <xdr:rowOff>89988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15913"/>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89988</xdr:rowOff>
    </xdr:from>
    <xdr:to>
      <xdr:col>11</xdr:col>
      <xdr:colOff>31750</xdr:colOff>
      <xdr:row>60</xdr:row>
      <xdr:rowOff>77107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05538"/>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9072</xdr:rowOff>
    </xdr:from>
    <xdr:to>
      <xdr:col>23</xdr:col>
      <xdr:colOff>184150</xdr:colOff>
      <xdr:row>60</xdr:row>
      <xdr:rowOff>110672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25599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149497</xdr:rowOff>
    </xdr:from>
    <xdr:to>
      <xdr:col>19</xdr:col>
      <xdr:colOff>184150</xdr:colOff>
      <xdr:row>60</xdr:row>
      <xdr:rowOff>79647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89824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33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121013</xdr:rowOff>
    </xdr:from>
    <xdr:to>
      <xdr:col>15</xdr:col>
      <xdr:colOff>133350</xdr:colOff>
      <xdr:row>59</xdr:row>
      <xdr:rowOff>51163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61340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3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39188</xdr:rowOff>
    </xdr:from>
    <xdr:to>
      <xdr:col>11</xdr:col>
      <xdr:colOff>82550</xdr:colOff>
      <xdr:row>59</xdr:row>
      <xdr:rowOff>140788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150965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は新型コロナウイルス感染対策関連経費が</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億円減額となっているが、</a:t>
          </a:r>
          <a:r>
            <a:rPr kumimoji="1" lang="ja-JP" altLang="ja-JP" sz="1100">
              <a:solidFill>
                <a:schemeClr val="dk1"/>
              </a:solidFill>
              <a:effectLst/>
              <a:latin typeface="+mn-lt"/>
              <a:ea typeface="+mn-ea"/>
              <a:cs typeface="+mn-cs"/>
            </a:rPr>
            <a:t>ふるさと納税の増加に伴う返礼品</a:t>
          </a:r>
          <a:r>
            <a:rPr kumimoji="1" lang="ja-JP" altLang="en-US" sz="1100">
              <a:solidFill>
                <a:schemeClr val="dk1"/>
              </a:solidFill>
              <a:effectLst/>
              <a:latin typeface="+mn-lt"/>
              <a:ea typeface="+mn-ea"/>
              <a:cs typeface="+mn-cs"/>
            </a:rPr>
            <a:t>等経費が</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億円増額となるなど、</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退職手当負担金の減額が大きいものの、全体として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億円減少した。類似団体平均より少ない額ではあるが、今後も人口は減少していく</a:t>
          </a:r>
          <a:r>
            <a:rPr kumimoji="1" lang="ja-JP" altLang="en-US" sz="1100">
              <a:solidFill>
                <a:schemeClr val="dk1"/>
              </a:solidFill>
              <a:effectLst/>
              <a:latin typeface="+mn-lt"/>
              <a:ea typeface="+mn-ea"/>
              <a:cs typeface="+mn-cs"/>
            </a:rPr>
            <a:t>と見込まれることから</a:t>
          </a:r>
          <a:r>
            <a:rPr kumimoji="1" lang="ja-JP" altLang="ja-JP" sz="1100">
              <a:solidFill>
                <a:schemeClr val="dk1"/>
              </a:solidFill>
              <a:effectLst/>
              <a:latin typeface="+mn-lt"/>
              <a:ea typeface="+mn-ea"/>
              <a:cs typeface="+mn-cs"/>
            </a:rPr>
            <a:t>、徹底して行政コストの削減に努める。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10040</xdr:rowOff>
    </xdr:from>
    <xdr:to>
      <xdr:col>23</xdr:col>
      <xdr:colOff>133350</xdr:colOff>
      <xdr:row>82</xdr:row>
      <xdr:rowOff>37964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68940"/>
          <a:ext cx="838200" cy="2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165847</xdr:rowOff>
    </xdr:from>
    <xdr:to>
      <xdr:col>19</xdr:col>
      <xdr:colOff>133350</xdr:colOff>
      <xdr:row>82</xdr:row>
      <xdr:rowOff>10040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3297"/>
          <a:ext cx="8890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160764</xdr:rowOff>
    </xdr:from>
    <xdr:to>
      <xdr:col>15</xdr:col>
      <xdr:colOff>82550</xdr:colOff>
      <xdr:row>81</xdr:row>
      <xdr:rowOff>165847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48214"/>
          <a:ext cx="889000" cy="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131014</xdr:rowOff>
    </xdr:from>
    <xdr:to>
      <xdr:col>11</xdr:col>
      <xdr:colOff>31750</xdr:colOff>
      <xdr:row>81</xdr:row>
      <xdr:rowOff>160764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18464"/>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158614</xdr:rowOff>
    </xdr:from>
    <xdr:to>
      <xdr:col>23</xdr:col>
      <xdr:colOff>184150</xdr:colOff>
      <xdr:row>82</xdr:row>
      <xdr:rowOff>88764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3691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130690</xdr:rowOff>
    </xdr:from>
    <xdr:to>
      <xdr:col>19</xdr:col>
      <xdr:colOff>184150</xdr:colOff>
      <xdr:row>82</xdr:row>
      <xdr:rowOff>60840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71017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87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115047</xdr:rowOff>
    </xdr:from>
    <xdr:to>
      <xdr:col>15</xdr:col>
      <xdr:colOff>133350</xdr:colOff>
      <xdr:row>82</xdr:row>
      <xdr:rowOff>45197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55374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7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109964</xdr:rowOff>
    </xdr:from>
    <xdr:to>
      <xdr:col>11</xdr:col>
      <xdr:colOff>82550</xdr:colOff>
      <xdr:row>82</xdr:row>
      <xdr:rowOff>40114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50291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6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80214</xdr:rowOff>
    </xdr:from>
    <xdr:to>
      <xdr:col>7</xdr:col>
      <xdr:colOff>31750</xdr:colOff>
      <xdr:row>82</xdr:row>
      <xdr:rowOff>10364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20541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3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定員適正化計画に基づいた職員数ではあるが、年齢が比較的若い職員を係長・課長に抜擢していることなどから、しばらくラスパイレス指数が増加する見込みである。なお、この増加は一時的なものであり、退職者数が落ち着けば、緩やかに下降していく。</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給与水準については、今後も類似団体及び県下近隣市町村の状況を把握しつつ適正な水準が保てるよう努める。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5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104422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535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117828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2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117828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2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53622</xdr:rowOff>
    </xdr:from>
    <xdr:to>
      <xdr:col>73</xdr:col>
      <xdr:colOff>44450</xdr:colOff>
      <xdr:row>87</xdr:row>
      <xdr:rowOff>155222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139999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67028</xdr:rowOff>
    </xdr:from>
    <xdr:to>
      <xdr:col>68</xdr:col>
      <xdr:colOff>203200</xdr:colOff>
      <xdr:row>87</xdr:row>
      <xdr:rowOff>168628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153405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職員数は</a:t>
          </a:r>
          <a:r>
            <a:rPr lang="ja-JP" altLang="en-US" sz="1100" b="0" i="0" baseline="0">
              <a:solidFill>
                <a:schemeClr val="dk1"/>
              </a:solidFill>
              <a:effectLst/>
              <a:latin typeface="+mn-lt"/>
              <a:ea typeface="+mn-ea"/>
              <a:cs typeface="+mn-cs"/>
            </a:rPr>
            <a:t>横ばいで推移するが、</a:t>
          </a:r>
          <a:r>
            <a:rPr lang="ja-JP" altLang="ja-JP" sz="1100" b="0" i="0" baseline="0">
              <a:solidFill>
                <a:schemeClr val="dk1"/>
              </a:solidFill>
              <a:effectLst/>
              <a:latin typeface="+mn-lt"/>
              <a:ea typeface="+mn-ea"/>
              <a:cs typeface="+mn-cs"/>
            </a:rPr>
            <a:t>人口減少に</a:t>
          </a:r>
          <a:r>
            <a:rPr lang="ja-JP" altLang="en-US" sz="1100" b="0" i="0" baseline="0">
              <a:solidFill>
                <a:schemeClr val="dk1"/>
              </a:solidFill>
              <a:effectLst/>
              <a:latin typeface="+mn-lt"/>
              <a:ea typeface="+mn-ea"/>
              <a:cs typeface="+mn-cs"/>
            </a:rPr>
            <a:t>対する</a:t>
          </a:r>
          <a:r>
            <a:rPr lang="ja-JP" altLang="ja-JP" sz="1100" b="0" i="0" baseline="0">
              <a:solidFill>
                <a:schemeClr val="dk1"/>
              </a:solidFill>
              <a:effectLst/>
              <a:latin typeface="+mn-lt"/>
              <a:ea typeface="+mn-ea"/>
              <a:cs typeface="+mn-cs"/>
            </a:rPr>
            <a:t>職員の削減数が追い付</a:t>
          </a:r>
          <a:r>
            <a:rPr lang="ja-JP" altLang="en-US" sz="1100" b="0" i="0" baseline="0">
              <a:solidFill>
                <a:schemeClr val="dk1"/>
              </a:solidFill>
              <a:effectLst/>
              <a:latin typeface="+mn-lt"/>
              <a:ea typeface="+mn-ea"/>
              <a:cs typeface="+mn-cs"/>
            </a:rPr>
            <a:t>いていないことから、</a:t>
          </a:r>
          <a:r>
            <a:rPr lang="ja-JP" altLang="ja-JP" sz="1100" b="0" i="0" baseline="0">
              <a:solidFill>
                <a:schemeClr val="dk1"/>
              </a:solidFill>
              <a:effectLst/>
              <a:latin typeface="+mn-lt"/>
              <a:ea typeface="+mn-ea"/>
              <a:cs typeface="+mn-cs"/>
            </a:rPr>
            <a:t>人口千人当たりの職員数は今後も増加していくと思われる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類似団体と比較して過大にならないよう適正な定員管理に努める。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90551</xdr:rowOff>
    </xdr:from>
    <xdr:to>
      <xdr:col>81</xdr:col>
      <xdr:colOff>44450</xdr:colOff>
      <xdr:row>60</xdr:row>
      <xdr:rowOff>111464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77551"/>
          <a:ext cx="8382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90551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3653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32639</xdr:rowOff>
    </xdr:from>
    <xdr:to>
      <xdr:col>72</xdr:col>
      <xdr:colOff>203200</xdr:colOff>
      <xdr:row>60</xdr:row>
      <xdr:rowOff>49530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1963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23792</xdr:rowOff>
    </xdr:from>
    <xdr:to>
      <xdr:col>68</xdr:col>
      <xdr:colOff>152400</xdr:colOff>
      <xdr:row>60</xdr:row>
      <xdr:rowOff>32639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10792"/>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60664</xdr:rowOff>
    </xdr:from>
    <xdr:to>
      <xdr:col>81</xdr:col>
      <xdr:colOff>95250</xdr:colOff>
      <xdr:row>60</xdr:row>
      <xdr:rowOff>162264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77191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9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39751</xdr:rowOff>
    </xdr:from>
    <xdr:to>
      <xdr:col>77</xdr:col>
      <xdr:colOff>95250</xdr:colOff>
      <xdr:row>60</xdr:row>
      <xdr:rowOff>141351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151528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95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170180</xdr:rowOff>
    </xdr:from>
    <xdr:to>
      <xdr:col>73</xdr:col>
      <xdr:colOff>44450</xdr:colOff>
      <xdr:row>60</xdr:row>
      <xdr:rowOff>100330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110507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153289</xdr:rowOff>
    </xdr:from>
    <xdr:to>
      <xdr:col>68</xdr:col>
      <xdr:colOff>203200</xdr:colOff>
      <xdr:row>60</xdr:row>
      <xdr:rowOff>83439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144442</xdr:rowOff>
    </xdr:from>
    <xdr:to>
      <xdr:col>64</xdr:col>
      <xdr:colOff>152400</xdr:colOff>
      <xdr:row>60</xdr:row>
      <xdr:rowOff>74592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84769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2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前年度と</a:t>
          </a:r>
          <a:r>
            <a:rPr lang="ja-JP" altLang="en-US" sz="1100" b="0" i="0" baseline="0">
              <a:solidFill>
                <a:schemeClr val="dk1"/>
              </a:solidFill>
              <a:effectLst/>
              <a:latin typeface="+mn-lt"/>
              <a:ea typeface="+mn-ea"/>
              <a:cs typeface="+mn-cs"/>
            </a:rPr>
            <a:t>比較し</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となった。地方債残高は前年度より</a:t>
          </a:r>
          <a:r>
            <a:rPr lang="en-US" altLang="ja-JP" sz="1100" b="0" i="0" baseline="0">
              <a:solidFill>
                <a:schemeClr val="dk1"/>
              </a:solidFill>
              <a:effectLst/>
              <a:latin typeface="+mn-lt"/>
              <a:ea typeface="+mn-ea"/>
              <a:cs typeface="+mn-cs"/>
            </a:rPr>
            <a:t>7.7</a:t>
          </a:r>
          <a:r>
            <a:rPr lang="ja-JP" altLang="ja-JP" sz="1100" b="0" i="0" baseline="0">
              <a:solidFill>
                <a:schemeClr val="dk1"/>
              </a:solidFill>
              <a:effectLst/>
              <a:latin typeface="+mn-lt"/>
              <a:ea typeface="+mn-ea"/>
              <a:cs typeface="+mn-cs"/>
            </a:rPr>
            <a:t>億円減少して</a:t>
          </a:r>
          <a:r>
            <a:rPr lang="ja-JP" altLang="en-US" sz="1100" b="0" i="0" baseline="0">
              <a:solidFill>
                <a:schemeClr val="dk1"/>
              </a:solidFill>
              <a:effectLst/>
              <a:latin typeface="+mn-lt"/>
              <a:ea typeface="+mn-ea"/>
              <a:cs typeface="+mn-cs"/>
            </a:rPr>
            <a:t>おり、最も</a:t>
          </a:r>
          <a:r>
            <a:rPr lang="ja-JP" altLang="ja-JP" sz="1100" b="0" i="0" baseline="0">
              <a:solidFill>
                <a:schemeClr val="dk1"/>
              </a:solidFill>
              <a:effectLst/>
              <a:latin typeface="+mn-lt"/>
              <a:ea typeface="+mn-ea"/>
              <a:cs typeface="+mn-cs"/>
            </a:rPr>
            <a:t>低かった</a:t>
          </a:r>
          <a:r>
            <a:rPr lang="en-US" altLang="ja-JP" sz="1100" b="0" i="0" baseline="0">
              <a:solidFill>
                <a:schemeClr val="dk1"/>
              </a:solidFill>
              <a:effectLst/>
              <a:latin typeface="+mn-lt"/>
              <a:ea typeface="+mn-ea"/>
              <a:cs typeface="+mn-cs"/>
            </a:rPr>
            <a:t>H25</a:t>
          </a:r>
          <a:r>
            <a:rPr lang="ja-JP" altLang="ja-JP" sz="1100" b="0" i="0" baseline="0">
              <a:solidFill>
                <a:schemeClr val="dk1"/>
              </a:solidFill>
              <a:effectLst/>
              <a:latin typeface="+mn-lt"/>
              <a:ea typeface="+mn-ea"/>
              <a:cs typeface="+mn-cs"/>
            </a:rPr>
            <a:t>年度末の</a:t>
          </a:r>
          <a:r>
            <a:rPr lang="en-US" altLang="ja-JP" sz="1100" b="0" i="0" baseline="0">
              <a:solidFill>
                <a:schemeClr val="dk1"/>
              </a:solidFill>
              <a:effectLst/>
              <a:latin typeface="+mn-lt"/>
              <a:ea typeface="+mn-ea"/>
              <a:cs typeface="+mn-cs"/>
            </a:rPr>
            <a:t>132</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とほど同水準となっている</a:t>
          </a:r>
          <a:r>
            <a:rPr lang="ja-JP" altLang="ja-JP" sz="1100" b="0" i="0" baseline="0">
              <a:solidFill>
                <a:schemeClr val="dk1"/>
              </a:solidFill>
              <a:effectLst/>
              <a:latin typeface="+mn-lt"/>
              <a:ea typeface="+mn-ea"/>
              <a:cs typeface="+mn-cs"/>
            </a:rPr>
            <a:t>。元利償還金は前年度比</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の減額</a:t>
          </a:r>
          <a:r>
            <a:rPr lang="ja-JP" altLang="ja-JP" sz="1100" b="0" i="0" baseline="0">
              <a:solidFill>
                <a:schemeClr val="dk1"/>
              </a:solidFill>
              <a:effectLst/>
              <a:latin typeface="+mn-lt"/>
              <a:ea typeface="+mn-ea"/>
              <a:cs typeface="+mn-cs"/>
            </a:rPr>
            <a:t>となった。交付税措置等が見込まれる有利な地方債の活用に努めると同時に、地方債の元利償還金が過大にならないよう、年度間の公平性も勘案しながら減債基金を活用し、実質公債費比率の抑制を図る。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15981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5762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13970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475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5927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475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5927</xdr:rowOff>
    </xdr:from>
    <xdr:to>
      <xdr:col>68</xdr:col>
      <xdr:colOff>152400</xdr:colOff>
      <xdr:row>37</xdr:row>
      <xdr:rowOff>5927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495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153158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5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126577</xdr:rowOff>
    </xdr:from>
    <xdr:to>
      <xdr:col>68</xdr:col>
      <xdr:colOff>203200</xdr:colOff>
      <xdr:row>37</xdr:row>
      <xdr:rowOff>56727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66904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これまで同様、将来負担比率は算出されなかった。有利な起債を借りていることや地方債の発行を抑制したことが要因と考えられる。地方債残高は前年度末より</a:t>
          </a:r>
          <a:r>
            <a:rPr lang="en-US" altLang="ja-JP" sz="1100" b="0" i="0" baseline="0">
              <a:solidFill>
                <a:schemeClr val="dk1"/>
              </a:solidFill>
              <a:effectLst/>
              <a:latin typeface="+mn-lt"/>
              <a:ea typeface="+mn-ea"/>
              <a:cs typeface="+mn-cs"/>
            </a:rPr>
            <a:t>7.7</a:t>
          </a:r>
          <a:r>
            <a:rPr lang="ja-JP" altLang="ja-JP" sz="1100" b="0" i="0" baseline="0">
              <a:solidFill>
                <a:schemeClr val="dk1"/>
              </a:solidFill>
              <a:effectLst/>
              <a:latin typeface="+mn-lt"/>
              <a:ea typeface="+mn-ea"/>
              <a:cs typeface="+mn-cs"/>
            </a:rPr>
            <a:t>億円減少した。今後は新庁舎建設や</a:t>
          </a:r>
          <a:r>
            <a:rPr lang="ja-JP" altLang="en-US" sz="1100" b="0" i="0" baseline="0">
              <a:solidFill>
                <a:schemeClr val="dk1"/>
              </a:solidFill>
              <a:effectLst/>
              <a:latin typeface="+mn-lt"/>
              <a:ea typeface="+mn-ea"/>
              <a:cs typeface="+mn-cs"/>
            </a:rPr>
            <a:t>各種施設の長寿命化</a:t>
          </a:r>
          <a:r>
            <a:rPr lang="ja-JP" altLang="ja-JP" sz="1100" b="0" i="0" baseline="0">
              <a:solidFill>
                <a:schemeClr val="dk1"/>
              </a:solidFill>
              <a:effectLst/>
              <a:latin typeface="+mn-lt"/>
              <a:ea typeface="+mn-ea"/>
              <a:cs typeface="+mn-cs"/>
            </a:rPr>
            <a:t>対応等により起債額の増加が見込まれている。有利な地方債の活用と同時に、現有基金をできるだけ取り崩さない財政運営を行い、充当可能財源等の確保に努める。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23,345
23,108
392.56
19,938,259
18,636,090
1,032,082
9,452,404
13,253,257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経常一般財源を必要とする人件費は、前年度比△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億円だったが、</a:t>
          </a:r>
          <a:r>
            <a:rPr kumimoji="1" lang="ja-JP" altLang="en-US" sz="1100">
              <a:solidFill>
                <a:schemeClr val="dk1"/>
              </a:solidFill>
              <a:effectLst/>
              <a:latin typeface="+mn-lt"/>
              <a:ea typeface="+mn-ea"/>
              <a:cs typeface="+mn-cs"/>
            </a:rPr>
            <a:t>比率としては同率となった。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定員適正化計画に基づく</a:t>
          </a:r>
          <a:r>
            <a:rPr kumimoji="1" lang="ja-JP" altLang="ja-JP" sz="1100" baseline="0">
              <a:solidFill>
                <a:schemeClr val="dk1"/>
              </a:solidFill>
              <a:effectLst/>
              <a:latin typeface="+mn-lt"/>
              <a:ea typeface="+mn-ea"/>
              <a:cs typeface="+mn-cs"/>
            </a:rPr>
            <a:t>職員削減を確実に行いながら、質の高い効率的な行政運営に努める。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1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経常一般財源を必要とする物件費は、前年度</a:t>
          </a:r>
          <a:r>
            <a:rPr kumimoji="1" lang="ja-JP" altLang="en-US" sz="1100">
              <a:solidFill>
                <a:schemeClr val="dk1"/>
              </a:solidFill>
              <a:effectLst/>
              <a:latin typeface="+mn-lt"/>
              <a:ea typeface="+mn-ea"/>
              <a:cs typeface="+mn-cs"/>
            </a:rPr>
            <a:t>とほぼ同額</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ているが、比率としては</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悪化した。今後も施設の統廃合による管理経費の削減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に取組み、物件費の抑制に</a:t>
          </a:r>
          <a:r>
            <a:rPr lang="ja-JP" altLang="ja-JP" sz="1100" b="0" i="0" baseline="0">
              <a:solidFill>
                <a:schemeClr val="dk1"/>
              </a:solidFill>
              <a:effectLst/>
              <a:latin typeface="+mn-lt"/>
              <a:ea typeface="+mn-ea"/>
              <a:cs typeface="+mn-cs"/>
            </a:rPr>
            <a:t>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111760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7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330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330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083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経常一般財源を必要とする扶助費は、前年度比</a:t>
          </a:r>
          <a:r>
            <a:rPr lang="en-US"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億円の</a:t>
          </a:r>
          <a:r>
            <a:rPr lang="en-US" altLang="ja-JP" sz="1100" b="0" i="0" baseline="0">
              <a:solidFill>
                <a:schemeClr val="dk1"/>
              </a:solidFill>
              <a:effectLst/>
              <a:latin typeface="+mn-lt"/>
              <a:ea typeface="+mn-ea"/>
              <a:cs typeface="+mn-cs"/>
            </a:rPr>
            <a:t>10.5</a:t>
          </a:r>
          <a:r>
            <a:rPr lang="ja-JP" altLang="ja-JP" sz="1100" b="0" i="0" baseline="0">
              <a:solidFill>
                <a:schemeClr val="dk1"/>
              </a:solidFill>
              <a:effectLst/>
              <a:latin typeface="+mn-lt"/>
              <a:ea typeface="+mn-ea"/>
              <a:cs typeface="+mn-cs"/>
            </a:rPr>
            <a:t>億となり</a:t>
          </a:r>
          <a:r>
            <a:rPr lang="en-US" altLang="ja-JP" sz="1100" b="0" i="0" baseline="0">
              <a:solidFill>
                <a:schemeClr val="dk1"/>
              </a:solidFill>
              <a:effectLst/>
              <a:latin typeface="+mn-lt"/>
              <a:ea typeface="+mn-ea"/>
              <a:cs typeface="+mn-cs"/>
            </a:rPr>
            <a:t>0.6</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悪化した。</a:t>
          </a:r>
          <a:r>
            <a:rPr lang="ja-JP" altLang="en-US" sz="1100" b="0" i="0" baseline="0">
              <a:solidFill>
                <a:schemeClr val="dk1"/>
              </a:solidFill>
              <a:effectLst/>
              <a:latin typeface="+mn-lt"/>
              <a:ea typeface="+mn-ea"/>
              <a:cs typeface="+mn-cs"/>
            </a:rPr>
            <a:t>生活保護や子ども</a:t>
          </a:r>
          <a:r>
            <a:rPr kumimoji="1" lang="ja-JP" altLang="ja-JP" sz="1100">
              <a:solidFill>
                <a:schemeClr val="dk1"/>
              </a:solidFill>
              <a:effectLst/>
              <a:latin typeface="+mn-lt"/>
              <a:ea typeface="+mn-ea"/>
              <a:cs typeface="+mn-cs"/>
            </a:rPr>
            <a:t>医療費</a:t>
          </a:r>
          <a:r>
            <a:rPr kumimoji="1" lang="ja-JP" altLang="en-US" sz="1100">
              <a:solidFill>
                <a:schemeClr val="dk1"/>
              </a:solidFill>
              <a:effectLst/>
              <a:latin typeface="+mn-lt"/>
              <a:ea typeface="+mn-ea"/>
              <a:cs typeface="+mn-cs"/>
            </a:rPr>
            <a:t>などが増加している。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施策との整合性を図りながら、</a:t>
          </a:r>
          <a:r>
            <a:rPr lang="ja-JP" altLang="en-US" sz="1100" b="0" i="0" baseline="0">
              <a:solidFill>
                <a:schemeClr val="dk1"/>
              </a:solidFill>
              <a:effectLst/>
              <a:latin typeface="+mn-lt"/>
              <a:ea typeface="+mn-ea"/>
              <a:cs typeface="+mn-cs"/>
            </a:rPr>
            <a:t>特に</a:t>
          </a:r>
          <a:r>
            <a:rPr lang="ja-JP" altLang="ja-JP" sz="1100" b="0" i="0" baseline="0">
              <a:solidFill>
                <a:schemeClr val="dk1"/>
              </a:solidFill>
              <a:effectLst/>
              <a:latin typeface="+mn-lt"/>
              <a:ea typeface="+mn-ea"/>
              <a:cs typeface="+mn-cs"/>
            </a:rPr>
            <a:t>単独事業</a:t>
          </a:r>
          <a:r>
            <a:rPr lang="ja-JP" altLang="en-US" sz="1100" b="0" i="0" baseline="0">
              <a:solidFill>
                <a:schemeClr val="dk1"/>
              </a:solidFill>
              <a:effectLst/>
              <a:latin typeface="+mn-lt"/>
              <a:ea typeface="+mn-ea"/>
              <a:cs typeface="+mn-cs"/>
            </a:rPr>
            <a:t>について</a:t>
          </a:r>
          <a:r>
            <a:rPr lang="ja-JP" altLang="ja-JP" sz="1100" b="0" i="0" baseline="0">
              <a:solidFill>
                <a:schemeClr val="dk1"/>
              </a:solidFill>
              <a:effectLst/>
              <a:latin typeface="+mn-lt"/>
              <a:ea typeface="+mn-ea"/>
              <a:cs typeface="+mn-cs"/>
            </a:rPr>
            <a:t>見直しを行い、引き続き扶助費の適正化に努める。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33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18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57150</xdr:rowOff>
    </xdr:from>
    <xdr:to>
      <xdr:col>15</xdr:col>
      <xdr:colOff>98425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2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59</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298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6350</xdr:rowOff>
    </xdr:from>
    <xdr:to>
      <xdr:col>11</xdr:col>
      <xdr:colOff>60325</xdr:colOff>
      <xdr:row>57</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経常一般財源を必要とする繰出金は、前年度比△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億円の</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億円、維持補修費が前年度比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億円となった。</a:t>
          </a:r>
          <a:r>
            <a:rPr lang="ja-JP" altLang="ja-JP" sz="1100" b="0" i="0" baseline="0">
              <a:solidFill>
                <a:schemeClr val="dk1"/>
              </a:solidFill>
              <a:effectLst/>
              <a:latin typeface="+mn-lt"/>
              <a:ea typeface="+mn-ea"/>
              <a:cs typeface="+mn-cs"/>
            </a:rPr>
            <a:t>維持補修費については、施設の老朽化が進んでいることから、積極的に統廃合に取り組み、抑制に努める。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18143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42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58</xdr:row>
      <xdr:rowOff>18143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07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69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105228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100">
              <a:solidFill>
                <a:schemeClr val="dk1"/>
              </a:solidFill>
              <a:effectLst/>
              <a:latin typeface="+mn-lt"/>
              <a:ea typeface="+mn-ea"/>
              <a:cs typeface="+mn-cs"/>
            </a:rPr>
            <a:t>経常一般財源を必要とする補助費等は、前年度より</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億円増額となっており、比率として</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％悪化した。</a:t>
          </a:r>
          <a:r>
            <a:rPr kumimoji="1" lang="ja-JP" altLang="en-US" sz="1100">
              <a:solidFill>
                <a:schemeClr val="dk1"/>
              </a:solidFill>
              <a:effectLst/>
              <a:latin typeface="+mn-lt"/>
              <a:ea typeface="+mn-ea"/>
              <a:cs typeface="+mn-cs"/>
            </a:rPr>
            <a:t>単独補助等の見直しや</a:t>
          </a:r>
          <a:r>
            <a:rPr kumimoji="1" lang="ja-JP" altLang="ja-JP" sz="1100">
              <a:solidFill>
                <a:schemeClr val="dk1"/>
              </a:solidFill>
              <a:effectLst/>
              <a:latin typeface="+mn-lt"/>
              <a:ea typeface="+mn-ea"/>
              <a:cs typeface="+mn-cs"/>
            </a:rPr>
            <a:t>一部事務組合に対してもコスト削減を要請していく。</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534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76708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214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年度まで汚泥処理センター建設等の大規模建設事業が重なった影響で、近年公債費が上昇している。</a:t>
          </a:r>
          <a:r>
            <a:rPr lang="ja-JP" altLang="en-US" sz="1100" b="0" i="0" baseline="0">
              <a:solidFill>
                <a:schemeClr val="dk1"/>
              </a:solidFill>
              <a:effectLst/>
              <a:latin typeface="+mn-lt"/>
              <a:ea typeface="+mn-ea"/>
              <a:cs typeface="+mn-cs"/>
            </a:rPr>
            <a:t>令和５年度の比率は昨年度と同率となっているが、今</a:t>
          </a:r>
          <a:r>
            <a:rPr lang="ja-JP" altLang="ja-JP" sz="1100" b="0" i="0" baseline="0">
              <a:solidFill>
                <a:schemeClr val="dk1"/>
              </a:solidFill>
              <a:effectLst/>
              <a:latin typeface="+mn-lt"/>
              <a:ea typeface="+mn-ea"/>
              <a:cs typeface="+mn-cs"/>
            </a:rPr>
            <a:t>後は新庁舎建設や</a:t>
          </a:r>
          <a:r>
            <a:rPr lang="ja-JP" altLang="en-US" sz="1100" b="0" i="0" baseline="0">
              <a:solidFill>
                <a:schemeClr val="dk1"/>
              </a:solidFill>
              <a:effectLst/>
              <a:latin typeface="+mn-lt"/>
              <a:ea typeface="+mn-ea"/>
              <a:cs typeface="+mn-cs"/>
            </a:rPr>
            <a:t>各種施設の長寿命化対策</a:t>
          </a:r>
          <a:r>
            <a:rPr lang="ja-JP" altLang="ja-JP" sz="1100" b="0" i="0" baseline="0">
              <a:solidFill>
                <a:schemeClr val="dk1"/>
              </a:solidFill>
              <a:effectLst/>
              <a:latin typeface="+mn-lt"/>
              <a:ea typeface="+mn-ea"/>
              <a:cs typeface="+mn-cs"/>
            </a:rPr>
            <a:t>等により起債額の増加償還額は</a:t>
          </a:r>
          <a:r>
            <a:rPr lang="ja-JP" altLang="en-US" sz="1100" b="0" i="0" baseline="0">
              <a:solidFill>
                <a:schemeClr val="dk1"/>
              </a:solidFill>
              <a:effectLst/>
              <a:latin typeface="+mn-lt"/>
              <a:ea typeface="+mn-ea"/>
              <a:cs typeface="+mn-cs"/>
            </a:rPr>
            <a:t>大きく</a:t>
          </a:r>
          <a:r>
            <a:rPr lang="ja-JP" altLang="ja-JP" sz="1100" b="0" i="0" baseline="0">
              <a:solidFill>
                <a:schemeClr val="dk1"/>
              </a:solidFill>
              <a:effectLst/>
              <a:latin typeface="+mn-lt"/>
              <a:ea typeface="+mn-ea"/>
              <a:cs typeface="+mn-cs"/>
            </a:rPr>
            <a:t>増加すると見込んでいる。減債基金を活用し、年度間の平準化に取り組む。</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9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xdr:rowOff>
    </xdr:from>
    <xdr:to>
      <xdr:col>19</xdr:col>
      <xdr:colOff>187325</xdr:colOff>
      <xdr:row>75</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638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xdr:rowOff>
    </xdr:from>
    <xdr:to>
      <xdr:col>15</xdr:col>
      <xdr:colOff>98425</xdr:colOff>
      <xdr:row>75</xdr:row>
      <xdr:rowOff>10795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63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161290</xdr:rowOff>
    </xdr:from>
    <xdr:to>
      <xdr:col>11</xdr:col>
      <xdr:colOff>9525</xdr:colOff>
      <xdr:row>75</xdr:row>
      <xdr:rowOff>10795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485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124477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67327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2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125730</xdr:rowOff>
    </xdr:from>
    <xdr:to>
      <xdr:col>15</xdr:col>
      <xdr:colOff>149225</xdr:colOff>
      <xdr:row>75</xdr:row>
      <xdr:rowOff>55880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40657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131445</xdr:rowOff>
    </xdr:from>
    <xdr:to>
      <xdr:col>11</xdr:col>
      <xdr:colOff>60325</xdr:colOff>
      <xdr:row>75</xdr:row>
      <xdr:rowOff>61595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71772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8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110490</xdr:rowOff>
    </xdr:from>
    <xdr:to>
      <xdr:col>6</xdr:col>
      <xdr:colOff>171450</xdr:colOff>
      <xdr:row>75</xdr:row>
      <xdr:rowOff>40640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50817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分母である経常一般財源が前年度比△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億円の</a:t>
          </a:r>
          <a:r>
            <a:rPr kumimoji="1" lang="en-US" altLang="ja-JP" sz="1100">
              <a:solidFill>
                <a:schemeClr val="dk1"/>
              </a:solidFill>
              <a:effectLst/>
              <a:latin typeface="+mn-lt"/>
              <a:ea typeface="+mn-ea"/>
              <a:cs typeface="+mn-cs"/>
            </a:rPr>
            <a:t>94.4</a:t>
          </a:r>
          <a:r>
            <a:rPr kumimoji="1" lang="ja-JP" altLang="ja-JP" sz="1100">
              <a:solidFill>
                <a:schemeClr val="dk1"/>
              </a:solidFill>
              <a:effectLst/>
              <a:latin typeface="+mn-lt"/>
              <a:ea typeface="+mn-ea"/>
              <a:cs typeface="+mn-cs"/>
            </a:rPr>
            <a:t>億円となった。分子である</a:t>
          </a:r>
          <a:r>
            <a:rPr lang="ja-JP" altLang="ja-JP" sz="1100" b="0" i="0" baseline="0">
              <a:solidFill>
                <a:schemeClr val="dk1"/>
              </a:solidFill>
              <a:effectLst/>
              <a:latin typeface="+mn-lt"/>
              <a:ea typeface="+mn-ea"/>
              <a:cs typeface="+mn-cs"/>
            </a:rPr>
            <a:t>経常一般財源を必要とする公債費以外の歳出は、前年度比</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減額</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67.9</a:t>
          </a:r>
          <a:r>
            <a:rPr lang="ja-JP" altLang="ja-JP" sz="1100" b="0" i="0" baseline="0">
              <a:solidFill>
                <a:schemeClr val="dk1"/>
              </a:solidFill>
              <a:effectLst/>
              <a:latin typeface="+mn-lt"/>
              <a:ea typeface="+mn-ea"/>
              <a:cs typeface="+mn-cs"/>
            </a:rPr>
            <a:t>億円となり、対前年度比で</a:t>
          </a:r>
          <a:r>
            <a:rPr lang="en-US" altLang="ja-JP" sz="1100" b="0" i="0" baseline="0">
              <a:solidFill>
                <a:schemeClr val="dk1"/>
              </a:solidFill>
              <a:effectLst/>
              <a:latin typeface="+mn-lt"/>
              <a:ea typeface="+mn-ea"/>
              <a:cs typeface="+mn-cs"/>
            </a:rPr>
            <a:t>0.9</a:t>
          </a:r>
          <a:r>
            <a:rPr lang="ja-JP" altLang="en-US" sz="1100" b="0" i="0" baseline="0">
              <a:solidFill>
                <a:schemeClr val="dk1"/>
              </a:solidFill>
              <a:effectLst/>
              <a:latin typeface="+mn-lt"/>
              <a:ea typeface="+mn-ea"/>
              <a:cs typeface="+mn-cs"/>
            </a:rPr>
            <a:t>ポイント</a:t>
          </a:r>
          <a:r>
            <a:rPr lang="ja-JP" altLang="ja-JP" sz="1100" b="0" i="0" baseline="0">
              <a:solidFill>
                <a:schemeClr val="dk1"/>
              </a:solidFill>
              <a:effectLst/>
              <a:latin typeface="+mn-lt"/>
              <a:ea typeface="+mn-ea"/>
              <a:cs typeface="+mn-cs"/>
            </a:rPr>
            <a:t>悪化した。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76</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93192"/>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76</xdr:row>
      <xdr:rowOff>62992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920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75</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920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77</xdr:row>
      <xdr:rowOff>56135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97180"/>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147944</xdr:rowOff>
    </xdr:from>
    <xdr:to>
      <xdr:col>29</xdr:col>
      <xdr:colOff>127000</xdr:colOff>
      <xdr:row>17</xdr:row>
      <xdr:rowOff>33840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38769"/>
          <a:ext cx="647700" cy="57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132721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33840</xdr:rowOff>
    </xdr:from>
    <xdr:to>
      <xdr:col>26</xdr:col>
      <xdr:colOff>50800</xdr:colOff>
      <xdr:row>17</xdr:row>
      <xdr:rowOff>61425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6115"/>
          <a:ext cx="698500" cy="27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61425</xdr:rowOff>
    </xdr:from>
    <xdr:to>
      <xdr:col>22</xdr:col>
      <xdr:colOff>114300</xdr:colOff>
      <xdr:row>17</xdr:row>
      <xdr:rowOff>74683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23700"/>
          <a:ext cx="698500" cy="1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74683</xdr:rowOff>
    </xdr:from>
    <xdr:to>
      <xdr:col>18</xdr:col>
      <xdr:colOff>177800</xdr:colOff>
      <xdr:row>17</xdr:row>
      <xdr:rowOff>111194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6958"/>
          <a:ext cx="698500" cy="36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97144</xdr:rowOff>
    </xdr:from>
    <xdr:to>
      <xdr:col>29</xdr:col>
      <xdr:colOff>177800</xdr:colOff>
      <xdr:row>17</xdr:row>
      <xdr:rowOff>27294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87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113671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154490</xdr:rowOff>
    </xdr:from>
    <xdr:to>
      <xdr:col>26</xdr:col>
      <xdr:colOff>101600</xdr:colOff>
      <xdr:row>17</xdr:row>
      <xdr:rowOff>84640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5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94817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10625</xdr:rowOff>
    </xdr:from>
    <xdr:to>
      <xdr:col>22</xdr:col>
      <xdr:colOff>165100</xdr:colOff>
      <xdr:row>17</xdr:row>
      <xdr:rowOff>112225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72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97002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23883</xdr:rowOff>
    </xdr:from>
    <xdr:to>
      <xdr:col>19</xdr:col>
      <xdr:colOff>38100</xdr:colOff>
      <xdr:row>17</xdr:row>
      <xdr:rowOff>125483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135660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5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60394</xdr:rowOff>
    </xdr:from>
    <xdr:to>
      <xdr:col>15</xdr:col>
      <xdr:colOff>101600</xdr:colOff>
      <xdr:row>17</xdr:row>
      <xdr:rowOff>161994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38626</xdr:rowOff>
    </xdr:from>
    <xdr:to>
      <xdr:col>29</xdr:col>
      <xdr:colOff>127000</xdr:colOff>
      <xdr:row>38</xdr:row>
      <xdr:rowOff>39864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06226"/>
          <a:ext cx="647700" cy="1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24641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92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38626</xdr:rowOff>
    </xdr:from>
    <xdr:to>
      <xdr:col>26</xdr:col>
      <xdr:colOff>50800</xdr:colOff>
      <xdr:row>38</xdr:row>
      <xdr:rowOff>49181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06226"/>
          <a:ext cx="698500" cy="10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49181</xdr:rowOff>
    </xdr:from>
    <xdr:to>
      <xdr:col>22</xdr:col>
      <xdr:colOff>114300</xdr:colOff>
      <xdr:row>38</xdr:row>
      <xdr:rowOff>52408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16781"/>
          <a:ext cx="698500" cy="3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52408</xdr:rowOff>
    </xdr:from>
    <xdr:to>
      <xdr:col>18</xdr:col>
      <xdr:colOff>177800</xdr:colOff>
      <xdr:row>38</xdr:row>
      <xdr:rowOff>60961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20008"/>
          <a:ext cx="698500" cy="8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331964</xdr:rowOff>
    </xdr:from>
    <xdr:to>
      <xdr:col>29</xdr:col>
      <xdr:colOff>177800</xdr:colOff>
      <xdr:row>38</xdr:row>
      <xdr:rowOff>90664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56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177041</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0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330726</xdr:rowOff>
    </xdr:from>
    <xdr:to>
      <xdr:col>26</xdr:col>
      <xdr:colOff>101600</xdr:colOff>
      <xdr:row>38</xdr:row>
      <xdr:rowOff>89426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5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99603</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341281</xdr:rowOff>
    </xdr:from>
    <xdr:to>
      <xdr:col>22</xdr:col>
      <xdr:colOff>165100</xdr:colOff>
      <xdr:row>38</xdr:row>
      <xdr:rowOff>99981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65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110158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1608</xdr:rowOff>
    </xdr:from>
    <xdr:to>
      <xdr:col>19</xdr:col>
      <xdr:colOff>38100</xdr:colOff>
      <xdr:row>38</xdr:row>
      <xdr:rowOff>103208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69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113385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10161</xdr:rowOff>
    </xdr:from>
    <xdr:to>
      <xdr:col>15</xdr:col>
      <xdr:colOff>101600</xdr:colOff>
      <xdr:row>38</xdr:row>
      <xdr:rowOff>111761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96538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6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23,345
23,108
392.56
19,938,259
18,636,090
1,032,082
9,452,404
13,253,257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80144</xdr:rowOff>
    </xdr:from>
    <xdr:to>
      <xdr:col>24</xdr:col>
      <xdr:colOff>63500</xdr:colOff>
      <xdr:row>37</xdr:row>
      <xdr:rowOff>87742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3794"/>
          <a:ext cx="838200" cy="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87742</xdr:rowOff>
    </xdr:from>
    <xdr:to>
      <xdr:col>19</xdr:col>
      <xdr:colOff>177800</xdr:colOff>
      <xdr:row>37</xdr:row>
      <xdr:rowOff>105399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1392"/>
          <a:ext cx="889000" cy="1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105399</xdr:rowOff>
    </xdr:from>
    <xdr:to>
      <xdr:col>15</xdr:col>
      <xdr:colOff>50800</xdr:colOff>
      <xdr:row>37</xdr:row>
      <xdr:rowOff>116687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9049"/>
          <a:ext cx="889000" cy="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116687</xdr:rowOff>
    </xdr:from>
    <xdr:to>
      <xdr:col>10</xdr:col>
      <xdr:colOff>114300</xdr:colOff>
      <xdr:row>38</xdr:row>
      <xdr:rowOff>49773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0337"/>
          <a:ext cx="889000" cy="10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29344</xdr:rowOff>
    </xdr:from>
    <xdr:to>
      <xdr:col>24</xdr:col>
      <xdr:colOff>114300</xdr:colOff>
      <xdr:row>37</xdr:row>
      <xdr:rowOff>130944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36942</xdr:rowOff>
    </xdr:from>
    <xdr:to>
      <xdr:col>20</xdr:col>
      <xdr:colOff>38100</xdr:colOff>
      <xdr:row>37</xdr:row>
      <xdr:rowOff>138542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129670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54599</xdr:rowOff>
    </xdr:from>
    <xdr:to>
      <xdr:col>15</xdr:col>
      <xdr:colOff>101600</xdr:colOff>
      <xdr:row>37</xdr:row>
      <xdr:rowOff>156199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147326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65887</xdr:rowOff>
    </xdr:from>
    <xdr:to>
      <xdr:col>10</xdr:col>
      <xdr:colOff>165100</xdr:colOff>
      <xdr:row>37</xdr:row>
      <xdr:rowOff>167487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0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158614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170423</xdr:rowOff>
    </xdr:from>
    <xdr:to>
      <xdr:col>6</xdr:col>
      <xdr:colOff>38100</xdr:colOff>
      <xdr:row>38</xdr:row>
      <xdr:rowOff>100573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91700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20296</xdr:rowOff>
    </xdr:from>
    <xdr:to>
      <xdr:col>24</xdr:col>
      <xdr:colOff>63500</xdr:colOff>
      <xdr:row>58</xdr:row>
      <xdr:rowOff>44297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64396"/>
          <a:ext cx="838200" cy="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44297</xdr:rowOff>
    </xdr:from>
    <xdr:to>
      <xdr:col>19</xdr:col>
      <xdr:colOff>177800</xdr:colOff>
      <xdr:row>58</xdr:row>
      <xdr:rowOff>55419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88397"/>
          <a:ext cx="889000" cy="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55419</xdr:rowOff>
    </xdr:from>
    <xdr:to>
      <xdr:col>15</xdr:col>
      <xdr:colOff>50800</xdr:colOff>
      <xdr:row>58</xdr:row>
      <xdr:rowOff>55752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99519"/>
          <a:ext cx="8890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55752</xdr:rowOff>
    </xdr:from>
    <xdr:to>
      <xdr:col>10</xdr:col>
      <xdr:colOff>114300</xdr:colOff>
      <xdr:row>58</xdr:row>
      <xdr:rowOff>72314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99852"/>
          <a:ext cx="889000" cy="1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140946</xdr:rowOff>
    </xdr:from>
    <xdr:to>
      <xdr:col>24</xdr:col>
      <xdr:colOff>114300</xdr:colOff>
      <xdr:row>58</xdr:row>
      <xdr:rowOff>71096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164947</xdr:rowOff>
    </xdr:from>
    <xdr:to>
      <xdr:col>20</xdr:col>
      <xdr:colOff>38100</xdr:colOff>
      <xdr:row>58</xdr:row>
      <xdr:rowOff>95097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86224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4619</xdr:rowOff>
    </xdr:from>
    <xdr:to>
      <xdr:col>15</xdr:col>
      <xdr:colOff>101600</xdr:colOff>
      <xdr:row>58</xdr:row>
      <xdr:rowOff>106219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97346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4952</xdr:rowOff>
    </xdr:from>
    <xdr:to>
      <xdr:col>10</xdr:col>
      <xdr:colOff>165100</xdr:colOff>
      <xdr:row>58</xdr:row>
      <xdr:rowOff>106552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97679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21514</xdr:rowOff>
    </xdr:from>
    <xdr:to>
      <xdr:col>6</xdr:col>
      <xdr:colOff>38100</xdr:colOff>
      <xdr:row>58</xdr:row>
      <xdr:rowOff>123114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114241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77769</xdr:rowOff>
    </xdr:from>
    <xdr:to>
      <xdr:col>24</xdr:col>
      <xdr:colOff>63500</xdr:colOff>
      <xdr:row>78</xdr:row>
      <xdr:rowOff>101543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50869"/>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77769</xdr:rowOff>
    </xdr:from>
    <xdr:to>
      <xdr:col>19</xdr:col>
      <xdr:colOff>177800</xdr:colOff>
      <xdr:row>78</xdr:row>
      <xdr:rowOff>109049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50869"/>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109049</xdr:rowOff>
    </xdr:from>
    <xdr:to>
      <xdr:col>15</xdr:col>
      <xdr:colOff>50800</xdr:colOff>
      <xdr:row>78</xdr:row>
      <xdr:rowOff>141185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82149"/>
          <a:ext cx="889000" cy="3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115449</xdr:rowOff>
    </xdr:from>
    <xdr:to>
      <xdr:col>10</xdr:col>
      <xdr:colOff>114300</xdr:colOff>
      <xdr:row>78</xdr:row>
      <xdr:rowOff>141185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88549"/>
          <a:ext cx="889000" cy="2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50743</xdr:rowOff>
    </xdr:from>
    <xdr:to>
      <xdr:col>24</xdr:col>
      <xdr:colOff>114300</xdr:colOff>
      <xdr:row>78</xdr:row>
      <xdr:rowOff>152343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137120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26969</xdr:rowOff>
    </xdr:from>
    <xdr:to>
      <xdr:col>20</xdr:col>
      <xdr:colOff>38100</xdr:colOff>
      <xdr:row>78</xdr:row>
      <xdr:rowOff>128569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119696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58249</xdr:rowOff>
    </xdr:from>
    <xdr:to>
      <xdr:col>15</xdr:col>
      <xdr:colOff>101600</xdr:colOff>
      <xdr:row>78</xdr:row>
      <xdr:rowOff>159849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150976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2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90385</xdr:rowOff>
    </xdr:from>
    <xdr:to>
      <xdr:col>10</xdr:col>
      <xdr:colOff>165100</xdr:colOff>
      <xdr:row>79</xdr:row>
      <xdr:rowOff>20535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11662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64649</xdr:rowOff>
    </xdr:from>
    <xdr:to>
      <xdr:col>6</xdr:col>
      <xdr:colOff>38100</xdr:colOff>
      <xdr:row>78</xdr:row>
      <xdr:rowOff>166249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157376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3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84928</xdr:rowOff>
    </xdr:from>
    <xdr:to>
      <xdr:col>24</xdr:col>
      <xdr:colOff>63500</xdr:colOff>
      <xdr:row>94</xdr:row>
      <xdr:rowOff>16690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29778"/>
          <a:ext cx="838200" cy="10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55217</xdr:rowOff>
    </xdr:from>
    <xdr:to>
      <xdr:col>19</xdr:col>
      <xdr:colOff>177800</xdr:colOff>
      <xdr:row>94</xdr:row>
      <xdr:rowOff>16690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00067"/>
          <a:ext cx="889000" cy="13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55217</xdr:rowOff>
    </xdr:from>
    <xdr:to>
      <xdr:col>15</xdr:col>
      <xdr:colOff>50800</xdr:colOff>
      <xdr:row>94</xdr:row>
      <xdr:rowOff>117450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00067"/>
          <a:ext cx="889000" cy="23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117450</xdr:rowOff>
    </xdr:from>
    <xdr:to>
      <xdr:col>10</xdr:col>
      <xdr:colOff>114300</xdr:colOff>
      <xdr:row>94</xdr:row>
      <xdr:rowOff>164106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33750"/>
          <a:ext cx="889000" cy="4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34128</xdr:rowOff>
    </xdr:from>
    <xdr:to>
      <xdr:col>24</xdr:col>
      <xdr:colOff>114300</xdr:colOff>
      <xdr:row>93</xdr:row>
      <xdr:rowOff>135728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7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57005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3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137340</xdr:rowOff>
    </xdr:from>
    <xdr:to>
      <xdr:col>20</xdr:col>
      <xdr:colOff>38100</xdr:colOff>
      <xdr:row>94</xdr:row>
      <xdr:rowOff>67490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8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84017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5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4417</xdr:rowOff>
    </xdr:from>
    <xdr:to>
      <xdr:col>15</xdr:col>
      <xdr:colOff>101600</xdr:colOff>
      <xdr:row>93</xdr:row>
      <xdr:rowOff>106017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4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122544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72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66650</xdr:rowOff>
    </xdr:from>
    <xdr:to>
      <xdr:col>10</xdr:col>
      <xdr:colOff>165100</xdr:colOff>
      <xdr:row>94</xdr:row>
      <xdr:rowOff>168250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13327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9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113306</xdr:rowOff>
    </xdr:from>
    <xdr:to>
      <xdr:col>6</xdr:col>
      <xdr:colOff>38100</xdr:colOff>
      <xdr:row>95</xdr:row>
      <xdr:rowOff>43456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59983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00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32121</xdr:rowOff>
    </xdr:from>
    <xdr:to>
      <xdr:col>55</xdr:col>
      <xdr:colOff>0</xdr:colOff>
      <xdr:row>37</xdr:row>
      <xdr:rowOff>35908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75771"/>
          <a:ext cx="8382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32121</xdr:rowOff>
    </xdr:from>
    <xdr:to>
      <xdr:col>50</xdr:col>
      <xdr:colOff>114300</xdr:colOff>
      <xdr:row>37</xdr:row>
      <xdr:rowOff>78953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75771"/>
          <a:ext cx="889000" cy="4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45414</xdr:rowOff>
    </xdr:from>
    <xdr:to>
      <xdr:col>45</xdr:col>
      <xdr:colOff>177800</xdr:colOff>
      <xdr:row>37</xdr:row>
      <xdr:rowOff>78953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46164"/>
          <a:ext cx="889000" cy="37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45414</xdr:rowOff>
    </xdr:from>
    <xdr:to>
      <xdr:col>41</xdr:col>
      <xdr:colOff>50800</xdr:colOff>
      <xdr:row>37</xdr:row>
      <xdr:rowOff>121069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46164"/>
          <a:ext cx="889000" cy="4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156558</xdr:rowOff>
    </xdr:from>
    <xdr:to>
      <xdr:col>55</xdr:col>
      <xdr:colOff>50800</xdr:colOff>
      <xdr:row>37</xdr:row>
      <xdr:rowOff>86708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134985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152771</xdr:rowOff>
    </xdr:from>
    <xdr:to>
      <xdr:col>50</xdr:col>
      <xdr:colOff>165100</xdr:colOff>
      <xdr:row>37</xdr:row>
      <xdr:rowOff>82921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74048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1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28153</xdr:rowOff>
    </xdr:from>
    <xdr:to>
      <xdr:col>46</xdr:col>
      <xdr:colOff>38100</xdr:colOff>
      <xdr:row>37</xdr:row>
      <xdr:rowOff>129753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120880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166064</xdr:rowOff>
    </xdr:from>
    <xdr:to>
      <xdr:col>41</xdr:col>
      <xdr:colOff>101600</xdr:colOff>
      <xdr:row>35</xdr:row>
      <xdr:rowOff>96214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87341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8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70269</xdr:rowOff>
    </xdr:from>
    <xdr:to>
      <xdr:col>36</xdr:col>
      <xdr:colOff>165100</xdr:colOff>
      <xdr:row>38</xdr:row>
      <xdr:rowOff>419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1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162996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0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82614</xdr:rowOff>
    </xdr:from>
    <xdr:to>
      <xdr:col>55</xdr:col>
      <xdr:colOff>0</xdr:colOff>
      <xdr:row>57</xdr:row>
      <xdr:rowOff>130177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55264"/>
          <a:ext cx="838200" cy="4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91380</xdr:rowOff>
    </xdr:from>
    <xdr:to>
      <xdr:col>50</xdr:col>
      <xdr:colOff>114300</xdr:colOff>
      <xdr:row>57</xdr:row>
      <xdr:rowOff>130177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64030"/>
          <a:ext cx="889000" cy="3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91380</xdr:rowOff>
    </xdr:from>
    <xdr:to>
      <xdr:col>45</xdr:col>
      <xdr:colOff>177800</xdr:colOff>
      <xdr:row>57</xdr:row>
      <xdr:rowOff>147913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64030"/>
          <a:ext cx="889000" cy="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97803</xdr:rowOff>
    </xdr:from>
    <xdr:to>
      <xdr:col>41</xdr:col>
      <xdr:colOff>50800</xdr:colOff>
      <xdr:row>57</xdr:row>
      <xdr:rowOff>147913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70453"/>
          <a:ext cx="889000" cy="5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31814</xdr:rowOff>
    </xdr:from>
    <xdr:to>
      <xdr:col>55</xdr:col>
      <xdr:colOff>50800</xdr:colOff>
      <xdr:row>57</xdr:row>
      <xdr:rowOff>133414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0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54691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79377</xdr:rowOff>
    </xdr:from>
    <xdr:to>
      <xdr:col>50</xdr:col>
      <xdr:colOff>165100</xdr:colOff>
      <xdr:row>58</xdr:row>
      <xdr:rowOff>9527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5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40580</xdr:rowOff>
    </xdr:from>
    <xdr:to>
      <xdr:col>46</xdr:col>
      <xdr:colOff>38100</xdr:colOff>
      <xdr:row>57</xdr:row>
      <xdr:rowOff>142180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133307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0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97113</xdr:rowOff>
    </xdr:from>
    <xdr:to>
      <xdr:col>41</xdr:col>
      <xdr:colOff>101600</xdr:colOff>
      <xdr:row>58</xdr:row>
      <xdr:rowOff>27263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18390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6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47003</xdr:rowOff>
    </xdr:from>
    <xdr:to>
      <xdr:col>36</xdr:col>
      <xdr:colOff>165100</xdr:colOff>
      <xdr:row>57</xdr:row>
      <xdr:rowOff>148603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139730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15545</xdr:rowOff>
    </xdr:from>
    <xdr:to>
      <xdr:col>55</xdr:col>
      <xdr:colOff>0</xdr:colOff>
      <xdr:row>77</xdr:row>
      <xdr:rowOff>125349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17195"/>
          <a:ext cx="838200" cy="1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13500</xdr:rowOff>
    </xdr:from>
    <xdr:to>
      <xdr:col>50</xdr:col>
      <xdr:colOff>114300</xdr:colOff>
      <xdr:row>77</xdr:row>
      <xdr:rowOff>125349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43700"/>
          <a:ext cx="889000" cy="28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13500</xdr:rowOff>
    </xdr:from>
    <xdr:to>
      <xdr:col>45</xdr:col>
      <xdr:colOff>177800</xdr:colOff>
      <xdr:row>76</xdr:row>
      <xdr:rowOff>32843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043700"/>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84899</xdr:rowOff>
    </xdr:from>
    <xdr:to>
      <xdr:col>41</xdr:col>
      <xdr:colOff>50800</xdr:colOff>
      <xdr:row>76</xdr:row>
      <xdr:rowOff>32843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772199"/>
          <a:ext cx="889000" cy="29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136195</xdr:rowOff>
    </xdr:from>
    <xdr:to>
      <xdr:col>55</xdr:col>
      <xdr:colOff>50800</xdr:colOff>
      <xdr:row>77</xdr:row>
      <xdr:rowOff>66345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159072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74549</xdr:rowOff>
    </xdr:from>
    <xdr:to>
      <xdr:col>50</xdr:col>
      <xdr:colOff>165100</xdr:colOff>
      <xdr:row>78</xdr:row>
      <xdr:rowOff>4699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21226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0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134150</xdr:rowOff>
    </xdr:from>
    <xdr:to>
      <xdr:col>46</xdr:col>
      <xdr:colOff>38100</xdr:colOff>
      <xdr:row>76</xdr:row>
      <xdr:rowOff>64300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80827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6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153493</xdr:rowOff>
    </xdr:from>
    <xdr:to>
      <xdr:col>41</xdr:col>
      <xdr:colOff>101600</xdr:colOff>
      <xdr:row>76</xdr:row>
      <xdr:rowOff>83643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100169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7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34099</xdr:rowOff>
    </xdr:from>
    <xdr:to>
      <xdr:col>36</xdr:col>
      <xdr:colOff>165100</xdr:colOff>
      <xdr:row>74</xdr:row>
      <xdr:rowOff>135699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7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152226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4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16179</xdr:rowOff>
    </xdr:from>
    <xdr:to>
      <xdr:col>55</xdr:col>
      <xdr:colOff>0</xdr:colOff>
      <xdr:row>98</xdr:row>
      <xdr:rowOff>44596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18279"/>
          <a:ext cx="838200" cy="2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44596</xdr:rowOff>
    </xdr:from>
    <xdr:to>
      <xdr:col>50</xdr:col>
      <xdr:colOff>114300</xdr:colOff>
      <xdr:row>98</xdr:row>
      <xdr:rowOff>62331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46696"/>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62331</xdr:rowOff>
    </xdr:from>
    <xdr:to>
      <xdr:col>45</xdr:col>
      <xdr:colOff>177800</xdr:colOff>
      <xdr:row>98</xdr:row>
      <xdr:rowOff>112562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64431"/>
          <a:ext cx="889000" cy="5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108277</xdr:rowOff>
    </xdr:from>
    <xdr:to>
      <xdr:col>41</xdr:col>
      <xdr:colOff>50800</xdr:colOff>
      <xdr:row>98</xdr:row>
      <xdr:rowOff>112562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10377"/>
          <a:ext cx="889000" cy="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136829</xdr:rowOff>
    </xdr:from>
    <xdr:to>
      <xdr:col>55</xdr:col>
      <xdr:colOff>50800</xdr:colOff>
      <xdr:row>98</xdr:row>
      <xdr:rowOff>66979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165246</xdr:rowOff>
    </xdr:from>
    <xdr:to>
      <xdr:col>50</xdr:col>
      <xdr:colOff>165100</xdr:colOff>
      <xdr:row>98</xdr:row>
      <xdr:rowOff>95396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86523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8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11531</xdr:rowOff>
    </xdr:from>
    <xdr:to>
      <xdr:col>46</xdr:col>
      <xdr:colOff>38100</xdr:colOff>
      <xdr:row>98</xdr:row>
      <xdr:rowOff>113131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104258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0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61762</xdr:rowOff>
    </xdr:from>
    <xdr:to>
      <xdr:col>41</xdr:col>
      <xdr:colOff>101600</xdr:colOff>
      <xdr:row>98</xdr:row>
      <xdr:rowOff>163362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154489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57477</xdr:rowOff>
    </xdr:from>
    <xdr:to>
      <xdr:col>36</xdr:col>
      <xdr:colOff>165100</xdr:colOff>
      <xdr:row>98</xdr:row>
      <xdr:rowOff>159077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150204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143282</xdr:rowOff>
    </xdr:from>
    <xdr:to>
      <xdr:col>85</xdr:col>
      <xdr:colOff>127000</xdr:colOff>
      <xdr:row>38</xdr:row>
      <xdr:rowOff>12281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144032"/>
          <a:ext cx="838200" cy="38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143282</xdr:rowOff>
    </xdr:from>
    <xdr:to>
      <xdr:col>81</xdr:col>
      <xdr:colOff>50800</xdr:colOff>
      <xdr:row>36</xdr:row>
      <xdr:rowOff>9004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144032"/>
          <a:ext cx="889000" cy="3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9004</xdr:rowOff>
    </xdr:from>
    <xdr:to>
      <xdr:col>76</xdr:col>
      <xdr:colOff>114300</xdr:colOff>
      <xdr:row>38</xdr:row>
      <xdr:rowOff>74346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181204"/>
          <a:ext cx="889000" cy="4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74346</xdr:rowOff>
    </xdr:from>
    <xdr:to>
      <xdr:col>71</xdr:col>
      <xdr:colOff>177800</xdr:colOff>
      <xdr:row>39</xdr:row>
      <xdr:rowOff>11049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89446"/>
          <a:ext cx="889000" cy="10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132931</xdr:rowOff>
    </xdr:from>
    <xdr:to>
      <xdr:col>85</xdr:col>
      <xdr:colOff>177800</xdr:colOff>
      <xdr:row>38</xdr:row>
      <xdr:rowOff>63081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155808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2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92482</xdr:rowOff>
    </xdr:from>
    <xdr:to>
      <xdr:col>81</xdr:col>
      <xdr:colOff>101600</xdr:colOff>
      <xdr:row>36</xdr:row>
      <xdr:rowOff>22632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0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39159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8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129654</xdr:rowOff>
    </xdr:from>
    <xdr:to>
      <xdr:col>76</xdr:col>
      <xdr:colOff>165100</xdr:colOff>
      <xdr:row>36</xdr:row>
      <xdr:rowOff>59804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1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76331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9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23546</xdr:rowOff>
    </xdr:from>
    <xdr:to>
      <xdr:col>72</xdr:col>
      <xdr:colOff>38100</xdr:colOff>
      <xdr:row>38</xdr:row>
      <xdr:rowOff>125146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141673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131699</xdr:rowOff>
    </xdr:from>
    <xdr:to>
      <xdr:col>67</xdr:col>
      <xdr:colOff>101600</xdr:colOff>
      <xdr:row>39</xdr:row>
      <xdr:rowOff>61849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52976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125971</xdr:rowOff>
    </xdr:from>
    <xdr:to>
      <xdr:col>85</xdr:col>
      <xdr:colOff>127000</xdr:colOff>
      <xdr:row>77</xdr:row>
      <xdr:rowOff>128556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27621"/>
          <a:ext cx="8382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128556</xdr:rowOff>
    </xdr:from>
    <xdr:to>
      <xdr:col>81</xdr:col>
      <xdr:colOff>50800</xdr:colOff>
      <xdr:row>77</xdr:row>
      <xdr:rowOff>133756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30206"/>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133756</xdr:rowOff>
    </xdr:from>
    <xdr:to>
      <xdr:col>76</xdr:col>
      <xdr:colOff>114300</xdr:colOff>
      <xdr:row>77</xdr:row>
      <xdr:rowOff>141838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5406"/>
          <a:ext cx="8890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141838</xdr:rowOff>
    </xdr:from>
    <xdr:to>
      <xdr:col>71</xdr:col>
      <xdr:colOff>177800</xdr:colOff>
      <xdr:row>77</xdr:row>
      <xdr:rowOff>160809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43488"/>
          <a:ext cx="889000" cy="1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75171</xdr:rowOff>
    </xdr:from>
    <xdr:to>
      <xdr:col>85</xdr:col>
      <xdr:colOff>177800</xdr:colOff>
      <xdr:row>78</xdr:row>
      <xdr:rowOff>5321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34548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77756</xdr:rowOff>
    </xdr:from>
    <xdr:to>
      <xdr:col>81</xdr:col>
      <xdr:colOff>101600</xdr:colOff>
      <xdr:row>78</xdr:row>
      <xdr:rowOff>7906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24433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82956</xdr:rowOff>
    </xdr:from>
    <xdr:to>
      <xdr:col>76</xdr:col>
      <xdr:colOff>165100</xdr:colOff>
      <xdr:row>78</xdr:row>
      <xdr:rowOff>13106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29633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91038</xdr:rowOff>
    </xdr:from>
    <xdr:to>
      <xdr:col>72</xdr:col>
      <xdr:colOff>38100</xdr:colOff>
      <xdr:row>78</xdr:row>
      <xdr:rowOff>21188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6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110009</xdr:rowOff>
    </xdr:from>
    <xdr:to>
      <xdr:col>67</xdr:col>
      <xdr:colOff>101600</xdr:colOff>
      <xdr:row>78</xdr:row>
      <xdr:rowOff>40159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31286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154648</xdr:rowOff>
    </xdr:from>
    <xdr:to>
      <xdr:col>85</xdr:col>
      <xdr:colOff>127000</xdr:colOff>
      <xdr:row>98</xdr:row>
      <xdr:rowOff>19124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85298"/>
          <a:ext cx="838200" cy="3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154648</xdr:rowOff>
    </xdr:from>
    <xdr:to>
      <xdr:col>81</xdr:col>
      <xdr:colOff>50800</xdr:colOff>
      <xdr:row>98</xdr:row>
      <xdr:rowOff>44976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85298"/>
          <a:ext cx="889000" cy="6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44976</xdr:rowOff>
    </xdr:from>
    <xdr:to>
      <xdr:col>76</xdr:col>
      <xdr:colOff>114300</xdr:colOff>
      <xdr:row>98</xdr:row>
      <xdr:rowOff>90835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47076"/>
          <a:ext cx="889000" cy="4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90835</xdr:rowOff>
    </xdr:from>
    <xdr:to>
      <xdr:col>71</xdr:col>
      <xdr:colOff>177800</xdr:colOff>
      <xdr:row>98</xdr:row>
      <xdr:rowOff>98895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2935"/>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139774</xdr:rowOff>
    </xdr:from>
    <xdr:to>
      <xdr:col>85</xdr:col>
      <xdr:colOff>177800</xdr:colOff>
      <xdr:row>98</xdr:row>
      <xdr:rowOff>69924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99151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5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103848</xdr:rowOff>
    </xdr:from>
    <xdr:to>
      <xdr:col>81</xdr:col>
      <xdr:colOff>101600</xdr:colOff>
      <xdr:row>98</xdr:row>
      <xdr:rowOff>33998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50525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165626</xdr:rowOff>
    </xdr:from>
    <xdr:to>
      <xdr:col>76</xdr:col>
      <xdr:colOff>165100</xdr:colOff>
      <xdr:row>98</xdr:row>
      <xdr:rowOff>95776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9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86903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40035</xdr:rowOff>
    </xdr:from>
    <xdr:to>
      <xdr:col>72</xdr:col>
      <xdr:colOff>38100</xdr:colOff>
      <xdr:row>98</xdr:row>
      <xdr:rowOff>141635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132762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48095</xdr:rowOff>
    </xdr:from>
    <xdr:to>
      <xdr:col>67</xdr:col>
      <xdr:colOff>101600</xdr:colOff>
      <xdr:row>98</xdr:row>
      <xdr:rowOff>149695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140822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108782</xdr:rowOff>
    </xdr:from>
    <xdr:to>
      <xdr:col>116</xdr:col>
      <xdr:colOff>63500</xdr:colOff>
      <xdr:row>38</xdr:row>
      <xdr:rowOff>157359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23882"/>
          <a:ext cx="838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157359</xdr:rowOff>
    </xdr:from>
    <xdr:to>
      <xdr:col>111</xdr:col>
      <xdr:colOff>177800</xdr:colOff>
      <xdr:row>38</xdr:row>
      <xdr:rowOff>160979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72459"/>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160979</xdr:rowOff>
    </xdr:from>
    <xdr:to>
      <xdr:col>107</xdr:col>
      <xdr:colOff>50800</xdr:colOff>
      <xdr:row>39</xdr:row>
      <xdr:rowOff>4693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76079"/>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4693</xdr:rowOff>
    </xdr:from>
    <xdr:to>
      <xdr:col>102</xdr:col>
      <xdr:colOff>114300</xdr:colOff>
      <xdr:row>39</xdr:row>
      <xdr:rowOff>5169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91243"/>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57982</xdr:rowOff>
    </xdr:from>
    <xdr:to>
      <xdr:col>116</xdr:col>
      <xdr:colOff>114300</xdr:colOff>
      <xdr:row>38</xdr:row>
      <xdr:rowOff>159582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7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17359</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106559</xdr:rowOff>
    </xdr:from>
    <xdr:to>
      <xdr:col>112</xdr:col>
      <xdr:colOff>38100</xdr:colOff>
      <xdr:row>39</xdr:row>
      <xdr:rowOff>36709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2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27836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1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110179</xdr:rowOff>
    </xdr:from>
    <xdr:to>
      <xdr:col>107</xdr:col>
      <xdr:colOff>101600</xdr:colOff>
      <xdr:row>39</xdr:row>
      <xdr:rowOff>40329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31456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1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125343</xdr:rowOff>
    </xdr:from>
    <xdr:to>
      <xdr:col>102</xdr:col>
      <xdr:colOff>165100</xdr:colOff>
      <xdr:row>39</xdr:row>
      <xdr:rowOff>55493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46620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3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125819</xdr:rowOff>
    </xdr:from>
    <xdr:to>
      <xdr:col>98</xdr:col>
      <xdr:colOff>38100</xdr:colOff>
      <xdr:row>39</xdr:row>
      <xdr:rowOff>55969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4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47096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121732</xdr:rowOff>
    </xdr:from>
    <xdr:to>
      <xdr:col>116</xdr:col>
      <xdr:colOff>63500</xdr:colOff>
      <xdr:row>58</xdr:row>
      <xdr:rowOff>127333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65832"/>
          <a:ext cx="8382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124315</xdr:rowOff>
    </xdr:from>
    <xdr:to>
      <xdr:col>111</xdr:col>
      <xdr:colOff>177800</xdr:colOff>
      <xdr:row>58</xdr:row>
      <xdr:rowOff>127333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68415"/>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121000</xdr:rowOff>
    </xdr:from>
    <xdr:to>
      <xdr:col>107</xdr:col>
      <xdr:colOff>50800</xdr:colOff>
      <xdr:row>58</xdr:row>
      <xdr:rowOff>124315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65100"/>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121000</xdr:rowOff>
    </xdr:from>
    <xdr:to>
      <xdr:col>102</xdr:col>
      <xdr:colOff>114300</xdr:colOff>
      <xdr:row>58</xdr:row>
      <xdr:rowOff>123264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65100"/>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70932</xdr:rowOff>
    </xdr:from>
    <xdr:to>
      <xdr:col>116</xdr:col>
      <xdr:colOff>114300</xdr:colOff>
      <xdr:row>59</xdr:row>
      <xdr:rowOff>1082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157309</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9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76533</xdr:rowOff>
    </xdr:from>
    <xdr:to>
      <xdr:col>112</xdr:col>
      <xdr:colOff>38100</xdr:colOff>
      <xdr:row>59</xdr:row>
      <xdr:rowOff>6683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169260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3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73515</xdr:rowOff>
    </xdr:from>
    <xdr:to>
      <xdr:col>107</xdr:col>
      <xdr:colOff>101600</xdr:colOff>
      <xdr:row>59</xdr:row>
      <xdr:rowOff>3665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166242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70200</xdr:rowOff>
    </xdr:from>
    <xdr:to>
      <xdr:col>102</xdr:col>
      <xdr:colOff>165100</xdr:colOff>
      <xdr:row>59</xdr:row>
      <xdr:rowOff>350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162927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0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72464</xdr:rowOff>
    </xdr:from>
    <xdr:to>
      <xdr:col>98</xdr:col>
      <xdr:colOff>38100</xdr:colOff>
      <xdr:row>59</xdr:row>
      <xdr:rowOff>2614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165191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09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40487</xdr:rowOff>
    </xdr:from>
    <xdr:to>
      <xdr:col>116</xdr:col>
      <xdr:colOff>63500</xdr:colOff>
      <xdr:row>76</xdr:row>
      <xdr:rowOff>72467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070687"/>
          <a:ext cx="838200" cy="3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40487</xdr:rowOff>
    </xdr:from>
    <xdr:to>
      <xdr:col>111</xdr:col>
      <xdr:colOff>177800</xdr:colOff>
      <xdr:row>76</xdr:row>
      <xdr:rowOff>50558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70687"/>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50558</xdr:rowOff>
    </xdr:from>
    <xdr:to>
      <xdr:col>107</xdr:col>
      <xdr:colOff>50800</xdr:colOff>
      <xdr:row>76</xdr:row>
      <xdr:rowOff>77394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80758"/>
          <a:ext cx="889000" cy="2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77394</xdr:rowOff>
    </xdr:from>
    <xdr:to>
      <xdr:col>102</xdr:col>
      <xdr:colOff>114300</xdr:colOff>
      <xdr:row>76</xdr:row>
      <xdr:rowOff>103290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07594"/>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21667</xdr:rowOff>
    </xdr:from>
    <xdr:to>
      <xdr:col>116</xdr:col>
      <xdr:colOff>114300</xdr:colOff>
      <xdr:row>76</xdr:row>
      <xdr:rowOff>123267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44543</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0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161137</xdr:rowOff>
    </xdr:from>
    <xdr:to>
      <xdr:col>112</xdr:col>
      <xdr:colOff>38100</xdr:colOff>
      <xdr:row>76</xdr:row>
      <xdr:rowOff>91287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107814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9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171208</xdr:rowOff>
    </xdr:from>
    <xdr:to>
      <xdr:col>107</xdr:col>
      <xdr:colOff>101600</xdr:colOff>
      <xdr:row>76</xdr:row>
      <xdr:rowOff>101358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2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117886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0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26594</xdr:rowOff>
    </xdr:from>
    <xdr:to>
      <xdr:col>102</xdr:col>
      <xdr:colOff>165100</xdr:colOff>
      <xdr:row>76</xdr:row>
      <xdr:rowOff>128194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144721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52490</xdr:rowOff>
    </xdr:from>
    <xdr:to>
      <xdr:col>98</xdr:col>
      <xdr:colOff>38100</xdr:colOff>
      <xdr:row>76</xdr:row>
      <xdr:rowOff>154090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170616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扶助費：一人当たり経費が多いものは、①保育所運営費</a:t>
          </a:r>
          <a:r>
            <a:rPr kumimoji="1" lang="en-US" altLang="ja-JP" sz="1100">
              <a:solidFill>
                <a:schemeClr val="dk1"/>
              </a:solidFill>
              <a:effectLst/>
              <a:latin typeface="+mn-lt"/>
              <a:ea typeface="+mn-ea"/>
              <a:cs typeface="+mn-cs"/>
            </a:rPr>
            <a:t>51,277</a:t>
          </a:r>
          <a:r>
            <a:rPr kumimoji="1" lang="ja-JP" altLang="ja-JP" sz="1100">
              <a:solidFill>
                <a:schemeClr val="dk1"/>
              </a:solidFill>
              <a:effectLst/>
              <a:latin typeface="+mn-lt"/>
              <a:ea typeface="+mn-ea"/>
              <a:cs typeface="+mn-cs"/>
            </a:rPr>
            <a:t>円　②障害者介護給付費</a:t>
          </a:r>
          <a:r>
            <a:rPr kumimoji="1" lang="en-US" altLang="ja-JP" sz="1100">
              <a:solidFill>
                <a:schemeClr val="dk1"/>
              </a:solidFill>
              <a:effectLst/>
              <a:latin typeface="+mn-lt"/>
              <a:ea typeface="+mn-ea"/>
              <a:cs typeface="+mn-cs"/>
            </a:rPr>
            <a:t>44,468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➂</a:t>
          </a:r>
          <a:r>
            <a:rPr kumimoji="1" lang="ja-JP" altLang="ja-JP" sz="1100">
              <a:solidFill>
                <a:schemeClr val="dk1"/>
              </a:solidFill>
              <a:effectLst/>
              <a:latin typeface="+mn-lt"/>
              <a:ea typeface="+mn-ea"/>
              <a:cs typeface="+mn-cs"/>
            </a:rPr>
            <a:t>価格高騰</a:t>
          </a:r>
          <a:r>
            <a:rPr kumimoji="1" lang="ja-JP" altLang="en-US" sz="1100">
              <a:solidFill>
                <a:schemeClr val="dk1"/>
              </a:solidFill>
              <a:effectLst/>
              <a:latin typeface="+mn-lt"/>
              <a:ea typeface="+mn-ea"/>
              <a:cs typeface="+mn-cs"/>
            </a:rPr>
            <a:t>重点</a:t>
          </a:r>
          <a:r>
            <a:rPr kumimoji="1" lang="ja-JP" altLang="ja-JP" sz="1100">
              <a:solidFill>
                <a:schemeClr val="dk1"/>
              </a:solidFill>
              <a:effectLst/>
              <a:latin typeface="+mn-lt"/>
              <a:ea typeface="+mn-ea"/>
              <a:cs typeface="+mn-cs"/>
            </a:rPr>
            <a:t>支援給付金</a:t>
          </a:r>
          <a:r>
            <a:rPr kumimoji="1" lang="en-US" altLang="ja-JP" sz="1100">
              <a:solidFill>
                <a:schemeClr val="dk1"/>
              </a:solidFill>
              <a:effectLst/>
              <a:latin typeface="+mn-lt"/>
              <a:ea typeface="+mn-ea"/>
              <a:cs typeface="+mn-cs"/>
            </a:rPr>
            <a:t>20,682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④</a:t>
          </a:r>
          <a:r>
            <a:rPr kumimoji="1" lang="ja-JP" altLang="ja-JP" sz="1100">
              <a:solidFill>
                <a:schemeClr val="dk1"/>
              </a:solidFill>
              <a:effectLst/>
              <a:latin typeface="+mn-lt"/>
              <a:ea typeface="+mn-ea"/>
              <a:cs typeface="+mn-cs"/>
            </a:rPr>
            <a:t>児童手当</a:t>
          </a:r>
          <a:r>
            <a:rPr kumimoji="1" lang="en-US" altLang="ja-JP" sz="1100">
              <a:solidFill>
                <a:schemeClr val="dk1"/>
              </a:solidFill>
              <a:effectLst/>
              <a:latin typeface="+mn-lt"/>
              <a:ea typeface="+mn-ea"/>
              <a:cs typeface="+mn-cs"/>
            </a:rPr>
            <a:t>13,448</a:t>
          </a:r>
          <a:r>
            <a:rPr kumimoji="1" lang="ja-JP" altLang="ja-JP" sz="1100">
              <a:solidFill>
                <a:schemeClr val="dk1"/>
              </a:solidFill>
              <a:effectLst/>
              <a:latin typeface="+mn-lt"/>
              <a:ea typeface="+mn-ea"/>
              <a:cs typeface="+mn-cs"/>
            </a:rPr>
            <a:t>円、この合計額</a:t>
          </a:r>
          <a:r>
            <a:rPr kumimoji="1" lang="en-US" altLang="ja-JP" sz="1100">
              <a:solidFill>
                <a:schemeClr val="dk1"/>
              </a:solidFill>
              <a:effectLst/>
              <a:latin typeface="+mn-lt"/>
              <a:ea typeface="+mn-ea"/>
              <a:cs typeface="+mn-cs"/>
            </a:rPr>
            <a:t>129,875</a:t>
          </a:r>
          <a:r>
            <a:rPr kumimoji="1" lang="ja-JP" altLang="ja-JP" sz="1100">
              <a:solidFill>
                <a:schemeClr val="dk1"/>
              </a:solidFill>
              <a:effectLst/>
              <a:latin typeface="+mn-lt"/>
              <a:ea typeface="+mn-ea"/>
              <a:cs typeface="+mn-cs"/>
            </a:rPr>
            <a:t>円だけで類似団体の平均値を超えている。老人措置費や児童扶養手当費などのその他の扶助費を加えると、</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総計</a:t>
          </a:r>
          <a:r>
            <a:rPr kumimoji="1" lang="en-US" altLang="ja-JP" sz="1100">
              <a:solidFill>
                <a:schemeClr val="dk1"/>
              </a:solidFill>
              <a:effectLst/>
              <a:latin typeface="+mn-lt"/>
              <a:ea typeface="+mn-ea"/>
              <a:cs typeface="+mn-cs"/>
            </a:rPr>
            <a:t>179,688</a:t>
          </a:r>
          <a:r>
            <a:rPr kumimoji="1" lang="ja-JP" altLang="ja-JP" sz="1100">
              <a:solidFill>
                <a:schemeClr val="dk1"/>
              </a:solidFill>
              <a:effectLst/>
              <a:latin typeface="+mn-lt"/>
              <a:ea typeface="+mn-ea"/>
              <a:cs typeface="+mn-cs"/>
            </a:rPr>
            <a:t>円となり、類似団体平均より</a:t>
          </a:r>
          <a:r>
            <a:rPr kumimoji="1" lang="en-US" altLang="ja-JP" sz="1100">
              <a:solidFill>
                <a:schemeClr val="dk1"/>
              </a:solidFill>
              <a:effectLst/>
              <a:latin typeface="+mn-lt"/>
              <a:ea typeface="+mn-ea"/>
              <a:cs typeface="+mn-cs"/>
            </a:rPr>
            <a:t>55,281</a:t>
          </a:r>
          <a:r>
            <a:rPr kumimoji="1" lang="ja-JP" altLang="ja-JP" sz="1100">
              <a:solidFill>
                <a:schemeClr val="dk1"/>
              </a:solidFill>
              <a:effectLst/>
              <a:latin typeface="+mn-lt"/>
              <a:ea typeface="+mn-ea"/>
              <a:cs typeface="+mn-cs"/>
            </a:rPr>
            <a:t>円高くなっている。②③④については抑制が難しく、①の保育所については、女性の社会進出を下支えする経費であることから、今後も同額の支援を続けていく。そのため、</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類似団体より多い</a:t>
          </a:r>
          <a:r>
            <a:rPr kumimoji="1" lang="ja-JP" altLang="en-US" sz="1100">
              <a:solidFill>
                <a:schemeClr val="dk1"/>
              </a:solidFill>
              <a:effectLst/>
              <a:latin typeface="+mn-lt"/>
              <a:ea typeface="+mn-ea"/>
              <a:cs typeface="+mn-cs"/>
            </a:rPr>
            <a:t>額で推移すると見込むが</a:t>
          </a:r>
          <a:r>
            <a:rPr kumimoji="1" lang="ja-JP" altLang="ja-JP" sz="1100">
              <a:solidFill>
                <a:schemeClr val="dk1"/>
              </a:solidFill>
              <a:effectLst/>
              <a:latin typeface="+mn-lt"/>
              <a:ea typeface="+mn-ea"/>
              <a:cs typeface="+mn-cs"/>
            </a:rPr>
            <a:t>、過大とならないように努める。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災害復旧事業費：令和２年から令和３年にかけて</a:t>
          </a:r>
          <a:r>
            <a:rPr kumimoji="1" lang="ja-JP" altLang="en-US" sz="1100">
              <a:solidFill>
                <a:schemeClr val="dk1"/>
              </a:solidFill>
              <a:effectLst/>
              <a:latin typeface="+mn-lt"/>
              <a:ea typeface="+mn-ea"/>
              <a:cs typeface="+mn-cs"/>
            </a:rPr>
            <a:t>発生した</a:t>
          </a:r>
          <a:r>
            <a:rPr kumimoji="1" lang="ja-JP" altLang="ja-JP" sz="1100">
              <a:solidFill>
                <a:schemeClr val="dk1"/>
              </a:solidFill>
              <a:effectLst/>
              <a:latin typeface="+mn-lt"/>
              <a:ea typeface="+mn-ea"/>
              <a:cs typeface="+mn-cs"/>
            </a:rPr>
            <a:t>豪雨災害</a:t>
          </a:r>
          <a:r>
            <a:rPr kumimoji="1" lang="ja-JP" altLang="en-US" sz="1100">
              <a:solidFill>
                <a:schemeClr val="dk1"/>
              </a:solidFill>
              <a:effectLst/>
              <a:latin typeface="+mn-lt"/>
              <a:ea typeface="+mn-ea"/>
              <a:cs typeface="+mn-cs"/>
            </a:rPr>
            <a:t>の影響が大きく</a:t>
          </a:r>
          <a:r>
            <a:rPr kumimoji="1" lang="ja-JP" altLang="ja-JP" sz="1100">
              <a:solidFill>
                <a:schemeClr val="dk1"/>
              </a:solidFill>
              <a:effectLst/>
              <a:latin typeface="+mn-lt"/>
              <a:ea typeface="+mn-ea"/>
              <a:cs typeface="+mn-cs"/>
            </a:rPr>
            <a:t>、明許繰越事業</a:t>
          </a:r>
          <a:r>
            <a:rPr kumimoji="1" lang="ja-JP" altLang="en-US" sz="1100">
              <a:solidFill>
                <a:schemeClr val="dk1"/>
              </a:solidFill>
              <a:effectLst/>
              <a:latin typeface="+mn-lt"/>
              <a:ea typeface="+mn-ea"/>
              <a:cs typeface="+mn-cs"/>
            </a:rPr>
            <a:t>も含めて</a:t>
          </a:r>
          <a:r>
            <a:rPr kumimoji="1" lang="ja-JP" altLang="ja-JP" sz="1100">
              <a:solidFill>
                <a:schemeClr val="dk1"/>
              </a:solidFill>
              <a:effectLst/>
              <a:latin typeface="+mn-lt"/>
              <a:ea typeface="+mn-ea"/>
              <a:cs typeface="+mn-cs"/>
            </a:rPr>
            <a:t>令和４年度</a:t>
          </a:r>
          <a:r>
            <a:rPr kumimoji="1" lang="ja-JP" altLang="en-US" sz="1100">
              <a:solidFill>
                <a:schemeClr val="dk1"/>
              </a:solidFill>
              <a:effectLst/>
              <a:latin typeface="+mn-lt"/>
              <a:ea typeface="+mn-ea"/>
              <a:cs typeface="+mn-cs"/>
            </a:rPr>
            <a:t>までは類似団体と比較して多額となっていたが、令和５年度は減少している。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普通建設事業費（新規整備）：</a:t>
          </a:r>
          <a:r>
            <a:rPr kumimoji="1" lang="ja-JP" altLang="en-US" sz="1100">
              <a:solidFill>
                <a:schemeClr val="dk1"/>
              </a:solidFill>
              <a:effectLst/>
              <a:latin typeface="+mn-lt"/>
              <a:ea typeface="+mn-ea"/>
              <a:cs typeface="+mn-cs"/>
            </a:rPr>
            <a:t>新庁舎建設事業、</a:t>
          </a:r>
          <a:r>
            <a:rPr kumimoji="1" lang="ja-JP" altLang="ja-JP" sz="1100">
              <a:solidFill>
                <a:schemeClr val="dk1"/>
              </a:solidFill>
              <a:effectLst/>
              <a:latin typeface="+mn-lt"/>
              <a:ea typeface="+mn-ea"/>
              <a:cs typeface="+mn-cs"/>
            </a:rPr>
            <a:t>保育所等整備支援事業、布計鉱山鉱害防止事業等が主なもの。新庁舎建設</a:t>
          </a:r>
          <a:r>
            <a:rPr kumimoji="1" lang="ja-JP" altLang="en-US" sz="1100">
              <a:solidFill>
                <a:schemeClr val="dk1"/>
              </a:solidFill>
              <a:effectLst/>
              <a:latin typeface="+mn-lt"/>
              <a:ea typeface="+mn-ea"/>
              <a:cs typeface="+mn-cs"/>
            </a:rPr>
            <a:t>については令和８年度完成予定となっており、今後も増加を見込んでいる</a:t>
          </a:r>
          <a:r>
            <a:rPr kumimoji="1" lang="ja-JP" altLang="ja-JP" sz="1100">
              <a:solidFill>
                <a:schemeClr val="dk1"/>
              </a:solidFill>
              <a:effectLst/>
              <a:latin typeface="+mn-lt"/>
              <a:ea typeface="+mn-ea"/>
              <a:cs typeface="+mn-cs"/>
            </a:rPr>
            <a:t>。</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繰出金：国保会計への繰り出しが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億円あり、うち赤字補填である法定外繰出しが</a:t>
          </a:r>
          <a:r>
            <a:rPr kumimoji="1" lang="en-US" altLang="ja-JP" sz="1100">
              <a:solidFill>
                <a:schemeClr val="dk1"/>
              </a:solidFill>
              <a:effectLst/>
              <a:latin typeface="+mn-lt"/>
              <a:ea typeface="+mn-ea"/>
              <a:cs typeface="+mn-cs"/>
            </a:rPr>
            <a:t>4,400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となっている。国保税率の改正も含めて健全化について検討する必要がある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23,345
23,108
392.56
19,938,259
18,636,090
1,032,082
9,452,404
13,253,257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65405</xdr:rowOff>
    </xdr:from>
    <xdr:to>
      <xdr:col>24</xdr:col>
      <xdr:colOff>63500</xdr:colOff>
      <xdr:row>35</xdr:row>
      <xdr:rowOff>119126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6155"/>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119126</xdr:rowOff>
    </xdr:from>
    <xdr:to>
      <xdr:col>19</xdr:col>
      <xdr:colOff>177800</xdr:colOff>
      <xdr:row>35</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987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141224</xdr:rowOff>
    </xdr:from>
    <xdr:to>
      <xdr:col>15</xdr:col>
      <xdr:colOff>50800</xdr:colOff>
      <xdr:row>35</xdr:row>
      <xdr:rowOff>162560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1974"/>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115697</xdr:rowOff>
    </xdr:from>
    <xdr:to>
      <xdr:col>10</xdr:col>
      <xdr:colOff>114300</xdr:colOff>
      <xdr:row>35</xdr:row>
      <xdr:rowOff>162560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6447"/>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14605</xdr:rowOff>
    </xdr:from>
    <xdr:to>
      <xdr:col>24</xdr:col>
      <xdr:colOff>114300</xdr:colOff>
      <xdr:row>35</xdr:row>
      <xdr:rowOff>116205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37482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68326</xdr:rowOff>
    </xdr:from>
    <xdr:to>
      <xdr:col>20</xdr:col>
      <xdr:colOff>38100</xdr:colOff>
      <xdr:row>35</xdr:row>
      <xdr:rowOff>169926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15003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90424</xdr:rowOff>
    </xdr:from>
    <xdr:to>
      <xdr:col>15</xdr:col>
      <xdr:colOff>101600</xdr:colOff>
      <xdr:row>36</xdr:row>
      <xdr:rowOff>20574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37101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111760</xdr:rowOff>
    </xdr:from>
    <xdr:to>
      <xdr:col>10</xdr:col>
      <xdr:colOff>165100</xdr:colOff>
      <xdr:row>36</xdr:row>
      <xdr:rowOff>41910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58437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64897</xdr:rowOff>
    </xdr:from>
    <xdr:to>
      <xdr:col>6</xdr:col>
      <xdr:colOff>38100</xdr:colOff>
      <xdr:row>35</xdr:row>
      <xdr:rowOff>166497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11574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43650</xdr:rowOff>
    </xdr:from>
    <xdr:to>
      <xdr:col>24</xdr:col>
      <xdr:colOff>63500</xdr:colOff>
      <xdr:row>58</xdr:row>
      <xdr:rowOff>57085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7750"/>
          <a:ext cx="838200" cy="1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57085</xdr:rowOff>
    </xdr:from>
    <xdr:to>
      <xdr:col>19</xdr:col>
      <xdr:colOff>177800</xdr:colOff>
      <xdr:row>58</xdr:row>
      <xdr:rowOff>83402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1185"/>
          <a:ext cx="889000" cy="2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158520</xdr:rowOff>
    </xdr:from>
    <xdr:to>
      <xdr:col>15</xdr:col>
      <xdr:colOff>50800</xdr:colOff>
      <xdr:row>58</xdr:row>
      <xdr:rowOff>83402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1170"/>
          <a:ext cx="889000" cy="9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158520</xdr:rowOff>
    </xdr:from>
    <xdr:to>
      <xdr:col>10</xdr:col>
      <xdr:colOff>114300</xdr:colOff>
      <xdr:row>58</xdr:row>
      <xdr:rowOff>120207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31170"/>
          <a:ext cx="889000" cy="13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164300</xdr:rowOff>
    </xdr:from>
    <xdr:to>
      <xdr:col>24</xdr:col>
      <xdr:colOff>114300</xdr:colOff>
      <xdr:row>58</xdr:row>
      <xdr:rowOff>94450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123677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6285</xdr:rowOff>
    </xdr:from>
    <xdr:to>
      <xdr:col>20</xdr:col>
      <xdr:colOff>38100</xdr:colOff>
      <xdr:row>58</xdr:row>
      <xdr:rowOff>107885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99012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32602</xdr:rowOff>
    </xdr:from>
    <xdr:to>
      <xdr:col>15</xdr:col>
      <xdr:colOff>101600</xdr:colOff>
      <xdr:row>58</xdr:row>
      <xdr:rowOff>134202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125329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107720</xdr:rowOff>
    </xdr:from>
    <xdr:to>
      <xdr:col>10</xdr:col>
      <xdr:colOff>165100</xdr:colOff>
      <xdr:row>58</xdr:row>
      <xdr:rowOff>37870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28997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69407</xdr:rowOff>
    </xdr:from>
    <xdr:to>
      <xdr:col>6</xdr:col>
      <xdr:colOff>38100</xdr:colOff>
      <xdr:row>58</xdr:row>
      <xdr:rowOff>171007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162134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110554</xdr:rowOff>
    </xdr:from>
    <xdr:to>
      <xdr:col>24</xdr:col>
      <xdr:colOff>63500</xdr:colOff>
      <xdr:row>74</xdr:row>
      <xdr:rowOff>41932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26404"/>
          <a:ext cx="838200" cy="10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111980</xdr:rowOff>
    </xdr:from>
    <xdr:to>
      <xdr:col>19</xdr:col>
      <xdr:colOff>177800</xdr:colOff>
      <xdr:row>74</xdr:row>
      <xdr:rowOff>41932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27830"/>
          <a:ext cx="889000" cy="10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111980</xdr:rowOff>
    </xdr:from>
    <xdr:to>
      <xdr:col>15</xdr:col>
      <xdr:colOff>50800</xdr:colOff>
      <xdr:row>74</xdr:row>
      <xdr:rowOff>151212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27830"/>
          <a:ext cx="889000" cy="21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151212</xdr:rowOff>
    </xdr:from>
    <xdr:to>
      <xdr:col>10</xdr:col>
      <xdr:colOff>114300</xdr:colOff>
      <xdr:row>75</xdr:row>
      <xdr:rowOff>12640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38512"/>
          <a:ext cx="889000" cy="3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59754</xdr:rowOff>
    </xdr:from>
    <xdr:to>
      <xdr:col>24</xdr:col>
      <xdr:colOff>114300</xdr:colOff>
      <xdr:row>73</xdr:row>
      <xdr:rowOff>161354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82631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2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162582</xdr:rowOff>
    </xdr:from>
    <xdr:to>
      <xdr:col>20</xdr:col>
      <xdr:colOff>38100</xdr:colOff>
      <xdr:row>74</xdr:row>
      <xdr:rowOff>92732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7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109259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5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61180</xdr:rowOff>
    </xdr:from>
    <xdr:to>
      <xdr:col>15</xdr:col>
      <xdr:colOff>101600</xdr:colOff>
      <xdr:row>73</xdr:row>
      <xdr:rowOff>162780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5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7857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5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100412</xdr:rowOff>
    </xdr:from>
    <xdr:to>
      <xdr:col>10</xdr:col>
      <xdr:colOff>165100</xdr:colOff>
      <xdr:row>75</xdr:row>
      <xdr:rowOff>30562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47089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133290</xdr:rowOff>
    </xdr:from>
    <xdr:to>
      <xdr:col>6</xdr:col>
      <xdr:colOff>38100</xdr:colOff>
      <xdr:row>75</xdr:row>
      <xdr:rowOff>63440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79967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9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60454</xdr:rowOff>
    </xdr:from>
    <xdr:to>
      <xdr:col>24</xdr:col>
      <xdr:colOff>63500</xdr:colOff>
      <xdr:row>97</xdr:row>
      <xdr:rowOff>63009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91104"/>
          <a:ext cx="83820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59672</xdr:rowOff>
    </xdr:from>
    <xdr:to>
      <xdr:col>19</xdr:col>
      <xdr:colOff>177800</xdr:colOff>
      <xdr:row>97</xdr:row>
      <xdr:rowOff>60454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90322"/>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59672</xdr:rowOff>
    </xdr:from>
    <xdr:to>
      <xdr:col>15</xdr:col>
      <xdr:colOff>50800</xdr:colOff>
      <xdr:row>97</xdr:row>
      <xdr:rowOff>78567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90322"/>
          <a:ext cx="889000" cy="1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73392</xdr:rowOff>
    </xdr:from>
    <xdr:to>
      <xdr:col>10</xdr:col>
      <xdr:colOff>114300</xdr:colOff>
      <xdr:row>97</xdr:row>
      <xdr:rowOff>78567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04042"/>
          <a:ext cx="889000" cy="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12209</xdr:rowOff>
    </xdr:from>
    <xdr:to>
      <xdr:col>24</xdr:col>
      <xdr:colOff>114300</xdr:colOff>
      <xdr:row>97</xdr:row>
      <xdr:rowOff>113809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99568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9654</xdr:rowOff>
    </xdr:from>
    <xdr:to>
      <xdr:col>20</xdr:col>
      <xdr:colOff>38100</xdr:colOff>
      <xdr:row>97</xdr:row>
      <xdr:rowOff>111254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102381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8872</xdr:rowOff>
    </xdr:from>
    <xdr:to>
      <xdr:col>15</xdr:col>
      <xdr:colOff>101600</xdr:colOff>
      <xdr:row>97</xdr:row>
      <xdr:rowOff>110472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101599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27767</xdr:rowOff>
    </xdr:from>
    <xdr:to>
      <xdr:col>10</xdr:col>
      <xdr:colOff>165100</xdr:colOff>
      <xdr:row>97</xdr:row>
      <xdr:rowOff>129367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120494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5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22592</xdr:rowOff>
    </xdr:from>
    <xdr:to>
      <xdr:col>6</xdr:col>
      <xdr:colOff>38100</xdr:colOff>
      <xdr:row>97</xdr:row>
      <xdr:rowOff>124192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5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115319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4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163866</xdr:rowOff>
    </xdr:from>
    <xdr:to>
      <xdr:col>55</xdr:col>
      <xdr:colOff>0</xdr:colOff>
      <xdr:row>38</xdr:row>
      <xdr:rowOff>170071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8966"/>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170071</xdr:rowOff>
    </xdr:from>
    <xdr:to>
      <xdr:col>50</xdr:col>
      <xdr:colOff>114300</xdr:colOff>
      <xdr:row>39</xdr:row>
      <xdr:rowOff>4826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8517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162234</xdr:rowOff>
    </xdr:from>
    <xdr:to>
      <xdr:col>45</xdr:col>
      <xdr:colOff>177800</xdr:colOff>
      <xdr:row>39</xdr:row>
      <xdr:rowOff>4826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77334"/>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162234</xdr:rowOff>
    </xdr:from>
    <xdr:to>
      <xdr:col>41</xdr:col>
      <xdr:colOff>50800</xdr:colOff>
      <xdr:row>38</xdr:row>
      <xdr:rowOff>164519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7733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113066</xdr:rowOff>
    </xdr:from>
    <xdr:to>
      <xdr:col>55</xdr:col>
      <xdr:colOff>50800</xdr:colOff>
      <xdr:row>39</xdr:row>
      <xdr:rowOff>43216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27993</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43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119271</xdr:rowOff>
    </xdr:from>
    <xdr:to>
      <xdr:col>50</xdr:col>
      <xdr:colOff>165100</xdr:colOff>
      <xdr:row>39</xdr:row>
      <xdr:rowOff>49421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40548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125476</xdr:rowOff>
    </xdr:from>
    <xdr:to>
      <xdr:col>46</xdr:col>
      <xdr:colOff>38100</xdr:colOff>
      <xdr:row>39</xdr:row>
      <xdr:rowOff>55626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46753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111434</xdr:rowOff>
    </xdr:from>
    <xdr:to>
      <xdr:col>41</xdr:col>
      <xdr:colOff>101600</xdr:colOff>
      <xdr:row>39</xdr:row>
      <xdr:rowOff>41584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32711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1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113719</xdr:rowOff>
    </xdr:from>
    <xdr:to>
      <xdr:col>36</xdr:col>
      <xdr:colOff>165100</xdr:colOff>
      <xdr:row>39</xdr:row>
      <xdr:rowOff>43869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34996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147442</xdr:rowOff>
    </xdr:from>
    <xdr:to>
      <xdr:col>55</xdr:col>
      <xdr:colOff>0</xdr:colOff>
      <xdr:row>56</xdr:row>
      <xdr:rowOff>148608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48642"/>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148608</xdr:rowOff>
    </xdr:from>
    <xdr:to>
      <xdr:col>50</xdr:col>
      <xdr:colOff>114300</xdr:colOff>
      <xdr:row>57</xdr:row>
      <xdr:rowOff>37935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49808"/>
          <a:ext cx="889000" cy="6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338</xdr:rowOff>
    </xdr:from>
    <xdr:to>
      <xdr:col>45</xdr:col>
      <xdr:colOff>177800</xdr:colOff>
      <xdr:row>57</xdr:row>
      <xdr:rowOff>37935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72988"/>
          <a:ext cx="889000" cy="3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338</xdr:rowOff>
    </xdr:from>
    <xdr:to>
      <xdr:col>41</xdr:col>
      <xdr:colOff>50800</xdr:colOff>
      <xdr:row>57</xdr:row>
      <xdr:rowOff>48877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72988"/>
          <a:ext cx="889000" cy="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96642</xdr:rowOff>
    </xdr:from>
    <xdr:to>
      <xdr:col>55</xdr:col>
      <xdr:colOff>50800</xdr:colOff>
      <xdr:row>57</xdr:row>
      <xdr:rowOff>26792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119519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4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97808</xdr:rowOff>
    </xdr:from>
    <xdr:to>
      <xdr:col>50</xdr:col>
      <xdr:colOff>165100</xdr:colOff>
      <xdr:row>57</xdr:row>
      <xdr:rowOff>27958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44485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7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158585</xdr:rowOff>
    </xdr:from>
    <xdr:to>
      <xdr:col>46</xdr:col>
      <xdr:colOff>38100</xdr:colOff>
      <xdr:row>57</xdr:row>
      <xdr:rowOff>88735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105262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120988</xdr:rowOff>
    </xdr:from>
    <xdr:to>
      <xdr:col>41</xdr:col>
      <xdr:colOff>101600</xdr:colOff>
      <xdr:row>57</xdr:row>
      <xdr:rowOff>51138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67665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169527</xdr:rowOff>
    </xdr:from>
    <xdr:to>
      <xdr:col>36</xdr:col>
      <xdr:colOff>165100</xdr:colOff>
      <xdr:row>57</xdr:row>
      <xdr:rowOff>99677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116204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4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140148</xdr:rowOff>
    </xdr:from>
    <xdr:to>
      <xdr:col>55</xdr:col>
      <xdr:colOff>0</xdr:colOff>
      <xdr:row>78</xdr:row>
      <xdr:rowOff>102726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41798"/>
          <a:ext cx="838200" cy="13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140148</xdr:rowOff>
    </xdr:from>
    <xdr:to>
      <xdr:col>50</xdr:col>
      <xdr:colOff>114300</xdr:colOff>
      <xdr:row>78</xdr:row>
      <xdr:rowOff>19155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41798"/>
          <a:ext cx="889000" cy="5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19155</xdr:rowOff>
    </xdr:from>
    <xdr:to>
      <xdr:col>45</xdr:col>
      <xdr:colOff>177800</xdr:colOff>
      <xdr:row>78</xdr:row>
      <xdr:rowOff>41914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92255"/>
          <a:ext cx="8890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41914</xdr:rowOff>
    </xdr:from>
    <xdr:to>
      <xdr:col>41</xdr:col>
      <xdr:colOff>50800</xdr:colOff>
      <xdr:row>78</xdr:row>
      <xdr:rowOff>91808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5014"/>
          <a:ext cx="889000" cy="4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51926</xdr:rowOff>
    </xdr:from>
    <xdr:to>
      <xdr:col>55</xdr:col>
      <xdr:colOff>50800</xdr:colOff>
      <xdr:row>78</xdr:row>
      <xdr:rowOff>153526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2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138303</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3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89348</xdr:rowOff>
    </xdr:from>
    <xdr:to>
      <xdr:col>50</xdr:col>
      <xdr:colOff>165100</xdr:colOff>
      <xdr:row>78</xdr:row>
      <xdr:rowOff>19498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9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36025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6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139805</xdr:rowOff>
    </xdr:from>
    <xdr:to>
      <xdr:col>46</xdr:col>
      <xdr:colOff>38100</xdr:colOff>
      <xdr:row>78</xdr:row>
      <xdr:rowOff>69955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61082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162564</xdr:rowOff>
    </xdr:from>
    <xdr:to>
      <xdr:col>41</xdr:col>
      <xdr:colOff>101600</xdr:colOff>
      <xdr:row>78</xdr:row>
      <xdr:rowOff>92714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83841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41008</xdr:rowOff>
    </xdr:from>
    <xdr:to>
      <xdr:col>36</xdr:col>
      <xdr:colOff>165100</xdr:colOff>
      <xdr:row>78</xdr:row>
      <xdr:rowOff>142608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133735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23915</xdr:rowOff>
    </xdr:from>
    <xdr:to>
      <xdr:col>55</xdr:col>
      <xdr:colOff>0</xdr:colOff>
      <xdr:row>97</xdr:row>
      <xdr:rowOff>67828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54565"/>
          <a:ext cx="838200" cy="4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49106</xdr:rowOff>
    </xdr:from>
    <xdr:to>
      <xdr:col>50</xdr:col>
      <xdr:colOff>114300</xdr:colOff>
      <xdr:row>97</xdr:row>
      <xdr:rowOff>67828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79756"/>
          <a:ext cx="889000" cy="1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49106</xdr:rowOff>
    </xdr:from>
    <xdr:to>
      <xdr:col>45</xdr:col>
      <xdr:colOff>177800</xdr:colOff>
      <xdr:row>97</xdr:row>
      <xdr:rowOff>133055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79756"/>
          <a:ext cx="889000" cy="8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60322</xdr:rowOff>
    </xdr:from>
    <xdr:to>
      <xdr:col>41</xdr:col>
      <xdr:colOff>50800</xdr:colOff>
      <xdr:row>97</xdr:row>
      <xdr:rowOff>133055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90972"/>
          <a:ext cx="889000" cy="7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144565</xdr:rowOff>
    </xdr:from>
    <xdr:to>
      <xdr:col>55</xdr:col>
      <xdr:colOff>50800</xdr:colOff>
      <xdr:row>97</xdr:row>
      <xdr:rowOff>74715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122992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17028</xdr:rowOff>
    </xdr:from>
    <xdr:to>
      <xdr:col>50</xdr:col>
      <xdr:colOff>165100</xdr:colOff>
      <xdr:row>97</xdr:row>
      <xdr:rowOff>118628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109755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169756</xdr:rowOff>
    </xdr:from>
    <xdr:to>
      <xdr:col>46</xdr:col>
      <xdr:colOff>38100</xdr:colOff>
      <xdr:row>97</xdr:row>
      <xdr:rowOff>99906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91033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2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82255</xdr:rowOff>
    </xdr:from>
    <xdr:to>
      <xdr:col>41</xdr:col>
      <xdr:colOff>101600</xdr:colOff>
      <xdr:row>98</xdr:row>
      <xdr:rowOff>12405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0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9522</xdr:rowOff>
    </xdr:from>
    <xdr:to>
      <xdr:col>36</xdr:col>
      <xdr:colOff>165100</xdr:colOff>
      <xdr:row>97</xdr:row>
      <xdr:rowOff>111122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4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102249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3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71600</xdr:rowOff>
    </xdr:from>
    <xdr:to>
      <xdr:col>85</xdr:col>
      <xdr:colOff>127000</xdr:colOff>
      <xdr:row>34</xdr:row>
      <xdr:rowOff>101204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900900"/>
          <a:ext cx="8382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101204</xdr:rowOff>
    </xdr:from>
    <xdr:to>
      <xdr:col>81</xdr:col>
      <xdr:colOff>50800</xdr:colOff>
      <xdr:row>34</xdr:row>
      <xdr:rowOff>108062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305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108062</xdr:rowOff>
    </xdr:from>
    <xdr:to>
      <xdr:col>76</xdr:col>
      <xdr:colOff>114300</xdr:colOff>
      <xdr:row>34</xdr:row>
      <xdr:rowOff>156959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937362"/>
          <a:ext cx="889000" cy="4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156959</xdr:rowOff>
    </xdr:from>
    <xdr:to>
      <xdr:col>71</xdr:col>
      <xdr:colOff>177800</xdr:colOff>
      <xdr:row>35</xdr:row>
      <xdr:rowOff>82550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86259"/>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20800</xdr:rowOff>
    </xdr:from>
    <xdr:to>
      <xdr:col>85</xdr:col>
      <xdr:colOff>177800</xdr:colOff>
      <xdr:row>34</xdr:row>
      <xdr:rowOff>122400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43677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50404</xdr:rowOff>
    </xdr:from>
    <xdr:to>
      <xdr:col>81</xdr:col>
      <xdr:colOff>101600</xdr:colOff>
      <xdr:row>34</xdr:row>
      <xdr:rowOff>152004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168531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57262</xdr:rowOff>
    </xdr:from>
    <xdr:to>
      <xdr:col>76</xdr:col>
      <xdr:colOff>165100</xdr:colOff>
      <xdr:row>34</xdr:row>
      <xdr:rowOff>158862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8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3939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6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106159</xdr:rowOff>
    </xdr:from>
    <xdr:to>
      <xdr:col>72</xdr:col>
      <xdr:colOff>38100</xdr:colOff>
      <xdr:row>35</xdr:row>
      <xdr:rowOff>36309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52836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1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31750</xdr:rowOff>
    </xdr:from>
    <xdr:to>
      <xdr:col>67</xdr:col>
      <xdr:colOff>101600</xdr:colOff>
      <xdr:row>35</xdr:row>
      <xdr:rowOff>133350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149877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167534</xdr:rowOff>
    </xdr:from>
    <xdr:to>
      <xdr:col>85</xdr:col>
      <xdr:colOff>127000</xdr:colOff>
      <xdr:row>57</xdr:row>
      <xdr:rowOff>84127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68734"/>
          <a:ext cx="838200" cy="8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81809</xdr:rowOff>
    </xdr:from>
    <xdr:to>
      <xdr:col>81</xdr:col>
      <xdr:colOff>50800</xdr:colOff>
      <xdr:row>57</xdr:row>
      <xdr:rowOff>84127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54459"/>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57509</xdr:rowOff>
    </xdr:from>
    <xdr:to>
      <xdr:col>76</xdr:col>
      <xdr:colOff>114300</xdr:colOff>
      <xdr:row>57</xdr:row>
      <xdr:rowOff>81809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30159"/>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30365</xdr:rowOff>
    </xdr:from>
    <xdr:to>
      <xdr:col>71</xdr:col>
      <xdr:colOff>177800</xdr:colOff>
      <xdr:row>57</xdr:row>
      <xdr:rowOff>57509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03015"/>
          <a:ext cx="889000" cy="2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116734</xdr:rowOff>
    </xdr:from>
    <xdr:to>
      <xdr:col>85</xdr:col>
      <xdr:colOff>177800</xdr:colOff>
      <xdr:row>57</xdr:row>
      <xdr:rowOff>46884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1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139611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33327</xdr:rowOff>
    </xdr:from>
    <xdr:to>
      <xdr:col>81</xdr:col>
      <xdr:colOff>101600</xdr:colOff>
      <xdr:row>57</xdr:row>
      <xdr:rowOff>134927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126054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31009</xdr:rowOff>
    </xdr:from>
    <xdr:to>
      <xdr:col>76</xdr:col>
      <xdr:colOff>165100</xdr:colOff>
      <xdr:row>57</xdr:row>
      <xdr:rowOff>132609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0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123736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9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6709</xdr:rowOff>
    </xdr:from>
    <xdr:to>
      <xdr:col>72</xdr:col>
      <xdr:colOff>38100</xdr:colOff>
      <xdr:row>57</xdr:row>
      <xdr:rowOff>108309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7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99436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7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151015</xdr:rowOff>
    </xdr:from>
    <xdr:to>
      <xdr:col>67</xdr:col>
      <xdr:colOff>101600</xdr:colOff>
      <xdr:row>57</xdr:row>
      <xdr:rowOff>81165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72292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143281</xdr:rowOff>
    </xdr:from>
    <xdr:to>
      <xdr:col>85</xdr:col>
      <xdr:colOff>127000</xdr:colOff>
      <xdr:row>78</xdr:row>
      <xdr:rowOff>12281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002031"/>
          <a:ext cx="838200" cy="38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143281</xdr:rowOff>
    </xdr:from>
    <xdr:to>
      <xdr:col>81</xdr:col>
      <xdr:colOff>50800</xdr:colOff>
      <xdr:row>76</xdr:row>
      <xdr:rowOff>9004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002031"/>
          <a:ext cx="889000" cy="3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9004</xdr:rowOff>
    </xdr:from>
    <xdr:to>
      <xdr:col>76</xdr:col>
      <xdr:colOff>114300</xdr:colOff>
      <xdr:row>78</xdr:row>
      <xdr:rowOff>74346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039204"/>
          <a:ext cx="889000" cy="4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74346</xdr:rowOff>
    </xdr:from>
    <xdr:to>
      <xdr:col>71</xdr:col>
      <xdr:colOff>177800</xdr:colOff>
      <xdr:row>79</xdr:row>
      <xdr:rowOff>11049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47446"/>
          <a:ext cx="889000" cy="10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132931</xdr:rowOff>
    </xdr:from>
    <xdr:to>
      <xdr:col>85</xdr:col>
      <xdr:colOff>177800</xdr:colOff>
      <xdr:row>78</xdr:row>
      <xdr:rowOff>63081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3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155808</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1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92481</xdr:rowOff>
    </xdr:from>
    <xdr:to>
      <xdr:col>81</xdr:col>
      <xdr:colOff>101600</xdr:colOff>
      <xdr:row>76</xdr:row>
      <xdr:rowOff>22631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9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39158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72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129654</xdr:rowOff>
    </xdr:from>
    <xdr:to>
      <xdr:col>76</xdr:col>
      <xdr:colOff>165100</xdr:colOff>
      <xdr:row>76</xdr:row>
      <xdr:rowOff>59804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9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76331</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7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23546</xdr:rowOff>
    </xdr:from>
    <xdr:to>
      <xdr:col>72</xdr:col>
      <xdr:colOff>38100</xdr:colOff>
      <xdr:row>78</xdr:row>
      <xdr:rowOff>125146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141673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131699</xdr:rowOff>
    </xdr:from>
    <xdr:to>
      <xdr:col>67</xdr:col>
      <xdr:colOff>101600</xdr:colOff>
      <xdr:row>79</xdr:row>
      <xdr:rowOff>61849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52976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9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125971</xdr:rowOff>
    </xdr:from>
    <xdr:to>
      <xdr:col>85</xdr:col>
      <xdr:colOff>127000</xdr:colOff>
      <xdr:row>97</xdr:row>
      <xdr:rowOff>128556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56621"/>
          <a:ext cx="8382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128556</xdr:rowOff>
    </xdr:from>
    <xdr:to>
      <xdr:col>81</xdr:col>
      <xdr:colOff>50800</xdr:colOff>
      <xdr:row>97</xdr:row>
      <xdr:rowOff>133756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59206"/>
          <a:ext cx="889000" cy="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133756</xdr:rowOff>
    </xdr:from>
    <xdr:to>
      <xdr:col>76</xdr:col>
      <xdr:colOff>114300</xdr:colOff>
      <xdr:row>97</xdr:row>
      <xdr:rowOff>141835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64406"/>
          <a:ext cx="889000" cy="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141835</xdr:rowOff>
    </xdr:from>
    <xdr:to>
      <xdr:col>71</xdr:col>
      <xdr:colOff>177800</xdr:colOff>
      <xdr:row>97</xdr:row>
      <xdr:rowOff>160809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72485"/>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75171</xdr:rowOff>
    </xdr:from>
    <xdr:to>
      <xdr:col>85</xdr:col>
      <xdr:colOff>177800</xdr:colOff>
      <xdr:row>98</xdr:row>
      <xdr:rowOff>5321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34548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77756</xdr:rowOff>
    </xdr:from>
    <xdr:to>
      <xdr:col>81</xdr:col>
      <xdr:colOff>101600</xdr:colOff>
      <xdr:row>98</xdr:row>
      <xdr:rowOff>7906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24433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82956</xdr:rowOff>
    </xdr:from>
    <xdr:to>
      <xdr:col>76</xdr:col>
      <xdr:colOff>165100</xdr:colOff>
      <xdr:row>98</xdr:row>
      <xdr:rowOff>13106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29633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8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91035</xdr:rowOff>
    </xdr:from>
    <xdr:to>
      <xdr:col>72</xdr:col>
      <xdr:colOff>38100</xdr:colOff>
      <xdr:row>98</xdr:row>
      <xdr:rowOff>21185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2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37712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110009</xdr:rowOff>
    </xdr:from>
    <xdr:to>
      <xdr:col>67</xdr:col>
      <xdr:colOff>101600</xdr:colOff>
      <xdr:row>98</xdr:row>
      <xdr:rowOff>40159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4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31286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3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総務費：ふるさと納税返礼品等関連経費の目的区分を商工費から総務費に移行したため、前年度と比較し増額となっている。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価格高騰重点支援給付事業や元気こころ館大規模改修事業</a:t>
          </a:r>
          <a:r>
            <a:rPr lang="ja-JP" altLang="ja-JP" sz="1100" b="0" i="0">
              <a:solidFill>
                <a:schemeClr val="dk1"/>
              </a:solidFill>
              <a:effectLst/>
              <a:latin typeface="+mn-lt"/>
              <a:ea typeface="+mn-ea"/>
              <a:cs typeface="+mn-cs"/>
            </a:rPr>
            <a:t>の実施に</a:t>
          </a:r>
          <a:r>
            <a:rPr lang="ja-JP" altLang="en-US" sz="1100" b="0" i="0">
              <a:solidFill>
                <a:schemeClr val="dk1"/>
              </a:solidFill>
              <a:effectLst/>
              <a:latin typeface="+mn-lt"/>
              <a:ea typeface="+mn-ea"/>
              <a:cs typeface="+mn-cs"/>
            </a:rPr>
            <a:t>より前年度と比較し</a:t>
          </a:r>
          <a:r>
            <a:rPr kumimoji="1" lang="ja-JP" altLang="ja-JP" sz="1100">
              <a:solidFill>
                <a:schemeClr val="dk1"/>
              </a:solidFill>
              <a:effectLst/>
              <a:latin typeface="+mn-lt"/>
              <a:ea typeface="+mn-ea"/>
              <a:cs typeface="+mn-cs"/>
            </a:rPr>
            <a:t>増額となっている</a:t>
          </a:r>
          <a:r>
            <a:rPr lang="ja-JP" altLang="ja-JP" sz="1100" b="0" i="0">
              <a:solidFill>
                <a:schemeClr val="dk1"/>
              </a:solidFill>
              <a:effectLst/>
              <a:latin typeface="+mn-lt"/>
              <a:ea typeface="+mn-ea"/>
              <a:cs typeface="+mn-cs"/>
            </a:rPr>
            <a:t>。</a:t>
          </a:r>
          <a:endParaRPr lang="en-US" altLang="ja-JP" sz="1100" b="0" i="0">
            <a:solidFill>
              <a:schemeClr val="dk1"/>
            </a:solidFill>
            <a:effectLst/>
            <a:latin typeface="+mn-lt"/>
            <a:ea typeface="+mn-ea"/>
            <a:cs typeface="+mn-cs"/>
          </a:endParaRPr>
        </a:p>
        <a:p>
          <a:pPr eaLnBrk="1" fontAlgn="auto" latinLnBrk="0" hangingPunct="1"/>
          <a:r>
            <a:rPr lang="ja-JP" altLang="ja-JP" sz="1100" b="0" i="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ふるさと納税返礼品等関連経費の目的区分を商工費から総務費に移行したため、前年度と比較し</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土木費：体育施設の大規模改修により、前年度と比較し増額となっている。</a:t>
          </a:r>
          <a:endParaRPr lang="ja-JP" altLang="ja-JP">
            <a:effectLst/>
          </a:endParaRPr>
        </a:p>
        <a:p>
          <a:pPr eaLnBrk="1" fontAlgn="auto" latinLnBrk="0" hangingPunct="1"/>
          <a:r>
            <a:rPr kumimoji="1" lang="ja-JP" altLang="en-US" sz="1100">
              <a:solidFill>
                <a:schemeClr val="dk1"/>
              </a:solidFill>
              <a:effectLst/>
              <a:latin typeface="+mn-lt"/>
              <a:ea typeface="+mn-ea"/>
              <a:cs typeface="+mn-cs"/>
            </a:rPr>
            <a:t>教育費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国民体育大会の実施により、前年度と比較し増額となっている。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災害復旧費：令和２年から令和３年にかけて発生した豪雨災害の影響が大きく、明許繰越事業も含めて令和４年度までは類似団体と比較して多額となっていたが、令和５年度は減少している。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財政調整基金については、実質収支の一部を積み立てているものの、財源不足に対応するため毎年繰入れを行っており、令和５年度も</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億円を繰入れている。結果、基金残高は前年度より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億円減少している。</a:t>
          </a:r>
          <a:endParaRPr lang="ja-JP" altLang="ja-JP">
            <a:effectLst/>
          </a:endParaRPr>
        </a:p>
        <a:p>
          <a:r>
            <a:rPr kumimoji="1" lang="ja-JP" altLang="ja-JP" sz="1100">
              <a:solidFill>
                <a:schemeClr val="dk1"/>
              </a:solidFill>
              <a:effectLst/>
              <a:latin typeface="+mn-lt"/>
              <a:ea typeface="+mn-ea"/>
              <a:cs typeface="+mn-cs"/>
            </a:rPr>
            <a:t>実質収支額については、税収減等により令和４年度と比較し減額となっており、実質単年度収支については、令和４年度に引き続き財政調整基金を取り崩したことにより赤字となった。</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今後も、義務的経費が増加傾向にあるなど、厳しい財政運営が続くと思われ、財政調整基金を取り崩しながら運営することが見込まれる。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一般会計については前年度比△</a:t>
          </a:r>
          <a:r>
            <a:rPr kumimoji="1" lang="en-US" altLang="ja-JP" sz="1100">
              <a:solidFill>
                <a:schemeClr val="dk1"/>
              </a:solidFill>
              <a:effectLst/>
              <a:latin typeface="+mn-lt"/>
              <a:ea typeface="+mn-ea"/>
              <a:cs typeface="+mn-cs"/>
            </a:rPr>
            <a:t>0.74</a:t>
          </a:r>
          <a:r>
            <a:rPr kumimoji="1" lang="ja-JP" altLang="en-US" sz="1100">
              <a:solidFill>
                <a:schemeClr val="dk1"/>
              </a:solidFill>
              <a:effectLst/>
              <a:latin typeface="+mn-lt"/>
              <a:ea typeface="+mn-ea"/>
              <a:cs typeface="+mn-cs"/>
            </a:rPr>
            <a:t>ポイントとなった</a:t>
          </a:r>
          <a:r>
            <a:rPr kumimoji="1" lang="ja-JP" altLang="ja-JP" sz="1100">
              <a:solidFill>
                <a:schemeClr val="dk1"/>
              </a:solidFill>
              <a:effectLst/>
              <a:latin typeface="+mn-lt"/>
              <a:ea typeface="+mn-ea"/>
              <a:cs typeface="+mn-cs"/>
            </a:rPr>
            <a:t>。形式収支は令和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億円で令和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億円と</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億円減少し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翌年度に繰り越すべき財源は令和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億円で令和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億円で</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億円減少した。その結果、実質収支は令和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億円で令和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億円で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億円減少し、実質収支比率</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ポイント減少している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水道事業会計については、前年度比</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となった。今後も引き続き歳出の抑制を図り、健全な水道事業の運営に努める。</a:t>
          </a:r>
          <a:br>
            <a:rPr kumimoji="1" lang="en-US" altLang="ja-JP" sz="1100">
              <a:solidFill>
                <a:schemeClr val="dk1"/>
              </a:solidFill>
              <a:effectLst/>
              <a:latin typeface="+mn-lt"/>
              <a:ea typeface="+mn-ea"/>
              <a:cs typeface="+mn-cs"/>
            </a:rPr>
          </a:b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介護保険事業特別会計については、</a:t>
          </a:r>
          <a:r>
            <a:rPr kumimoji="1" lang="ja-JP" altLang="en-US"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0.47</a:t>
          </a:r>
          <a:r>
            <a:rPr kumimoji="1" lang="ja-JP" altLang="en-US" sz="1100">
              <a:solidFill>
                <a:schemeClr val="dk1"/>
              </a:solidFill>
              <a:effectLst/>
              <a:latin typeface="+mn-lt"/>
              <a:ea typeface="+mn-ea"/>
              <a:cs typeface="+mn-cs"/>
            </a:rPr>
            <a:t>ポイント減少しているものの、</a:t>
          </a:r>
          <a:r>
            <a:rPr kumimoji="1" lang="ja-JP" altLang="ja-JP" sz="1100">
              <a:solidFill>
                <a:schemeClr val="dk1"/>
              </a:solidFill>
              <a:effectLst/>
              <a:latin typeface="+mn-lt"/>
              <a:ea typeface="+mn-ea"/>
              <a:cs typeface="+mn-cs"/>
            </a:rPr>
            <a:t>保険料と給付のバランスがうまくとれ</a:t>
          </a:r>
          <a:r>
            <a:rPr kumimoji="1" lang="ja-JP" altLang="en-US" sz="1100">
              <a:solidFill>
                <a:schemeClr val="dk1"/>
              </a:solidFill>
              <a:effectLst/>
              <a:latin typeface="+mn-lt"/>
              <a:ea typeface="+mn-ea"/>
              <a:cs typeface="+mn-cs"/>
            </a:rPr>
            <a:t>た状況となっている。</a:t>
          </a:r>
          <a:r>
            <a:rPr kumimoji="1" lang="ja-JP" altLang="ja-JP" sz="1100">
              <a:solidFill>
                <a:schemeClr val="dk1"/>
              </a:solidFill>
              <a:effectLst/>
              <a:latin typeface="+mn-lt"/>
              <a:ea typeface="+mn-ea"/>
              <a:cs typeface="+mn-cs"/>
            </a:rPr>
            <a:t>今後も安定した介護保険事業を運営していく。</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国民健康保険事業特別会計については、今年度は一般会計から法定外繰入を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億円繰入</a:t>
          </a:r>
          <a:r>
            <a:rPr kumimoji="1" lang="ja-JP" altLang="en-US" sz="1100">
              <a:solidFill>
                <a:schemeClr val="dk1"/>
              </a:solidFill>
              <a:effectLst/>
              <a:latin typeface="+mn-lt"/>
              <a:ea typeface="+mn-ea"/>
              <a:cs typeface="+mn-cs"/>
            </a:rPr>
            <a:t>しており、赤字補填を</a:t>
          </a:r>
          <a:r>
            <a:rPr kumimoji="1" lang="ja-JP" altLang="ja-JP" sz="1100">
              <a:solidFill>
                <a:schemeClr val="dk1"/>
              </a:solidFill>
              <a:effectLst/>
              <a:latin typeface="+mn-lt"/>
              <a:ea typeface="+mn-ea"/>
              <a:cs typeface="+mn-cs"/>
            </a:rPr>
            <a:t>行わなければ運営が出来ない状況</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。できるだけ法定外繰入をしないよう段階的に税率改正等を行い、県とともに安定的な国保運営に努める。</a:t>
          </a:r>
          <a:br>
            <a:rPr kumimoji="1" lang="en-US" altLang="ja-JP" sz="1100">
              <a:solidFill>
                <a:schemeClr val="dk1"/>
              </a:solidFill>
              <a:effectLst/>
              <a:latin typeface="+mn-lt"/>
              <a:ea typeface="+mn-ea"/>
              <a:cs typeface="+mn-cs"/>
            </a:rPr>
          </a:br>
          <a:endParaRPr lang="ja-JP" altLang="ja-JP" sz="1400">
            <a:effectLst/>
          </a:endParaRPr>
        </a:p>
        <a:p>
          <a:r>
            <a:rPr kumimoji="1" lang="ja-JP" altLang="ja-JP" sz="1100">
              <a:solidFill>
                <a:schemeClr val="dk1"/>
              </a:solidFill>
              <a:effectLst/>
              <a:latin typeface="+mn-lt"/>
              <a:ea typeface="+mn-ea"/>
              <a:cs typeface="+mn-cs"/>
            </a:rPr>
            <a:t>市の特性や実情をよく分析しながら、安定した財政運営が行えるよう、なお一層努力したい。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2" width="2.125" style="178" customWidth="1"/>
    <col min="13" max="17" width="2.375" style="178" customWidth="1"/>
    <col min="18" max="119" width="2.125" style="178" customWidth="1"/>
    <col min="120" max="16384" width="0" style="178"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79"/>
      <c r="DK1" s="179"/>
      <c r="DL1" s="179"/>
      <c r="DM1" s="179"/>
      <c r="DN1" s="179"/>
      <c r="DO1" s="179"/>
    </row>
    <row r="2" spans="1:119" ht="24.75" thickBot="1" x14ac:dyDescent="0.2">
      <c r="B2" s="180" t="s">
        <v>77</v>
      </c>
      <c r="C2" s="180"/>
      <c r="D2" s="181"/>
    </row>
    <row r="3" spans="1:119" ht="18.75" customHeight="1" thickBot="1" x14ac:dyDescent="0.2">
      <c r="A3" s="179"/>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79"/>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19938259</v>
      </c>
      <c r="BO4" s="450"/>
      <c r="BP4" s="450"/>
      <c r="BQ4" s="450"/>
      <c r="BR4" s="450"/>
      <c r="BS4" s="450"/>
      <c r="BT4" s="450"/>
      <c r="BU4" s="451"/>
      <c r="BV4" s="449">
        <v>20629500</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10.9</v>
      </c>
      <c r="CU4" s="590"/>
      <c r="CV4" s="590"/>
      <c r="CW4" s="590"/>
      <c r="CX4" s="590"/>
      <c r="CY4" s="590"/>
      <c r="CZ4" s="590"/>
      <c r="DA4" s="591"/>
      <c r="DB4" s="589">
        <v>11.7</v>
      </c>
      <c r="DC4" s="590"/>
      <c r="DD4" s="590"/>
      <c r="DE4" s="590"/>
      <c r="DF4" s="590"/>
      <c r="DG4" s="590"/>
      <c r="DH4" s="590"/>
      <c r="DI4" s="591"/>
    </row>
    <row r="5" spans="1:119" ht="18.75" customHeight="1" x14ac:dyDescent="0.15">
      <c r="A5" s="179"/>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18636090</v>
      </c>
      <c r="BO5" s="421"/>
      <c r="BP5" s="421"/>
      <c r="BQ5" s="421"/>
      <c r="BR5" s="421"/>
      <c r="BS5" s="421"/>
      <c r="BT5" s="421"/>
      <c r="BU5" s="422"/>
      <c r="BV5" s="420">
        <v>19110766</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92</v>
      </c>
      <c r="CU5" s="418"/>
      <c r="CV5" s="418"/>
      <c r="CW5" s="418"/>
      <c r="CX5" s="418"/>
      <c r="CY5" s="418"/>
      <c r="CZ5" s="418"/>
      <c r="DA5" s="419"/>
      <c r="DB5" s="417">
        <v>91.1</v>
      </c>
      <c r="DC5" s="418"/>
      <c r="DD5" s="418"/>
      <c r="DE5" s="418"/>
      <c r="DF5" s="418"/>
      <c r="DG5" s="418"/>
      <c r="DH5" s="418"/>
      <c r="DI5" s="419"/>
    </row>
    <row r="6" spans="1:119" ht="18.75" customHeight="1" x14ac:dyDescent="0.15">
      <c r="A6" s="179"/>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1302169</v>
      </c>
      <c r="BO6" s="421"/>
      <c r="BP6" s="421"/>
      <c r="BQ6" s="421"/>
      <c r="BR6" s="421"/>
      <c r="BS6" s="421"/>
      <c r="BT6" s="421"/>
      <c r="BU6" s="422"/>
      <c r="BV6" s="420">
        <v>1518734</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92.1</v>
      </c>
      <c r="CU6" s="564"/>
      <c r="CV6" s="564"/>
      <c r="CW6" s="564"/>
      <c r="CX6" s="564"/>
      <c r="CY6" s="564"/>
      <c r="CZ6" s="564"/>
      <c r="DA6" s="565"/>
      <c r="DB6" s="563">
        <v>92.2</v>
      </c>
      <c r="DC6" s="564"/>
      <c r="DD6" s="564"/>
      <c r="DE6" s="564"/>
      <c r="DF6" s="564"/>
      <c r="DG6" s="564"/>
      <c r="DH6" s="564"/>
      <c r="DI6" s="565"/>
    </row>
    <row r="7" spans="1:119" ht="18.75" customHeight="1" x14ac:dyDescent="0.15">
      <c r="A7" s="179"/>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270087</v>
      </c>
      <c r="BO7" s="421"/>
      <c r="BP7" s="421"/>
      <c r="BQ7" s="421"/>
      <c r="BR7" s="421"/>
      <c r="BS7" s="421"/>
      <c r="BT7" s="421"/>
      <c r="BU7" s="422"/>
      <c r="BV7" s="420">
        <v>418381</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9452404</v>
      </c>
      <c r="CU7" s="421"/>
      <c r="CV7" s="421"/>
      <c r="CW7" s="421"/>
      <c r="CX7" s="421"/>
      <c r="CY7" s="421"/>
      <c r="CZ7" s="421"/>
      <c r="DA7" s="422"/>
      <c r="DB7" s="420">
        <v>9438681</v>
      </c>
      <c r="DC7" s="421"/>
      <c r="DD7" s="421"/>
      <c r="DE7" s="421"/>
      <c r="DF7" s="421"/>
      <c r="DG7" s="421"/>
      <c r="DH7" s="421"/>
      <c r="DI7" s="422"/>
    </row>
    <row r="8" spans="1:119" ht="18.75" customHeight="1" thickBot="1" x14ac:dyDescent="0.2">
      <c r="A8" s="179"/>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1032082</v>
      </c>
      <c r="BO8" s="421"/>
      <c r="BP8" s="421"/>
      <c r="BQ8" s="421"/>
      <c r="BR8" s="421"/>
      <c r="BS8" s="421"/>
      <c r="BT8" s="421"/>
      <c r="BU8" s="422"/>
      <c r="BV8" s="420">
        <v>1100353</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0.38</v>
      </c>
      <c r="CU8" s="524"/>
      <c r="CV8" s="524"/>
      <c r="CW8" s="524"/>
      <c r="CX8" s="524"/>
      <c r="CY8" s="524"/>
      <c r="CZ8" s="524"/>
      <c r="DA8" s="525"/>
      <c r="DB8" s="523">
        <v>0.38</v>
      </c>
      <c r="DC8" s="524"/>
      <c r="DD8" s="524"/>
      <c r="DE8" s="524"/>
      <c r="DF8" s="524"/>
      <c r="DG8" s="524"/>
      <c r="DH8" s="524"/>
      <c r="DI8" s="525"/>
    </row>
    <row r="9" spans="1:119" ht="18.75" customHeight="1" thickBot="1" x14ac:dyDescent="0.2">
      <c r="A9" s="179"/>
      <c r="B9" s="552" t="s">
        <v>106</v>
      </c>
      <c r="C9" s="553"/>
      <c r="D9" s="553"/>
      <c r="E9" s="553"/>
      <c r="F9" s="553"/>
      <c r="G9" s="553"/>
      <c r="H9" s="553"/>
      <c r="I9" s="553"/>
      <c r="J9" s="553"/>
      <c r="K9" s="471"/>
      <c r="L9" s="554" t="s">
        <v>107</v>
      </c>
      <c r="M9" s="555"/>
      <c r="N9" s="555"/>
      <c r="O9" s="555"/>
      <c r="P9" s="555"/>
      <c r="Q9" s="556"/>
      <c r="R9" s="557">
        <v>24453</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-68271</v>
      </c>
      <c r="BO9" s="421"/>
      <c r="BP9" s="421"/>
      <c r="BQ9" s="421"/>
      <c r="BR9" s="421"/>
      <c r="BS9" s="421"/>
      <c r="BT9" s="421"/>
      <c r="BU9" s="422"/>
      <c r="BV9" s="420">
        <v>-159324</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14.4</v>
      </c>
      <c r="CU9" s="418"/>
      <c r="CV9" s="418"/>
      <c r="CW9" s="418"/>
      <c r="CX9" s="418"/>
      <c r="CY9" s="418"/>
      <c r="CZ9" s="418"/>
      <c r="DA9" s="419"/>
      <c r="DB9" s="417">
        <v>14.2</v>
      </c>
      <c r="DC9" s="418"/>
      <c r="DD9" s="418"/>
      <c r="DE9" s="418"/>
      <c r="DF9" s="418"/>
      <c r="DG9" s="418"/>
      <c r="DH9" s="418"/>
      <c r="DI9" s="419"/>
    </row>
    <row r="10" spans="1:119" ht="18.75" customHeight="1" thickBot="1" x14ac:dyDescent="0.2">
      <c r="A10" s="179"/>
      <c r="B10" s="552"/>
      <c r="C10" s="553"/>
      <c r="D10" s="553"/>
      <c r="E10" s="553"/>
      <c r="F10" s="553"/>
      <c r="G10" s="553"/>
      <c r="H10" s="553"/>
      <c r="I10" s="553"/>
      <c r="J10" s="553"/>
      <c r="K10" s="471"/>
      <c r="L10" s="376" t="s">
        <v>112</v>
      </c>
      <c r="M10" s="377"/>
      <c r="N10" s="377"/>
      <c r="O10" s="377"/>
      <c r="P10" s="377"/>
      <c r="Q10" s="378"/>
      <c r="R10" s="373">
        <v>26810</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114</v>
      </c>
      <c r="AV10" s="479"/>
      <c r="AW10" s="479"/>
      <c r="AX10" s="479"/>
      <c r="AY10" s="434" t="s">
        <v>115</v>
      </c>
      <c r="AZ10" s="435"/>
      <c r="BA10" s="435"/>
      <c r="BB10" s="435"/>
      <c r="BC10" s="435"/>
      <c r="BD10" s="435"/>
      <c r="BE10" s="435"/>
      <c r="BF10" s="435"/>
      <c r="BG10" s="435"/>
      <c r="BH10" s="435"/>
      <c r="BI10" s="435"/>
      <c r="BJ10" s="435"/>
      <c r="BK10" s="435"/>
      <c r="BL10" s="435"/>
      <c r="BM10" s="436"/>
      <c r="BN10" s="420">
        <v>561000</v>
      </c>
      <c r="BO10" s="421"/>
      <c r="BP10" s="421"/>
      <c r="BQ10" s="421"/>
      <c r="BR10" s="421"/>
      <c r="BS10" s="421"/>
      <c r="BT10" s="421"/>
      <c r="BU10" s="422"/>
      <c r="BV10" s="420">
        <v>639200</v>
      </c>
      <c r="BW10" s="421"/>
      <c r="BX10" s="421"/>
      <c r="BY10" s="421"/>
      <c r="BZ10" s="421"/>
      <c r="CA10" s="421"/>
      <c r="CB10" s="421"/>
      <c r="CC10" s="422"/>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114</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15">
      <c r="A12" s="179"/>
      <c r="B12" s="526" t="s">
        <v>123</v>
      </c>
      <c r="C12" s="527"/>
      <c r="D12" s="527"/>
      <c r="E12" s="527"/>
      <c r="F12" s="527"/>
      <c r="G12" s="527"/>
      <c r="H12" s="527"/>
      <c r="I12" s="527"/>
      <c r="J12" s="527"/>
      <c r="K12" s="528"/>
      <c r="L12" s="535" t="s">
        <v>124</v>
      </c>
      <c r="M12" s="536"/>
      <c r="N12" s="536"/>
      <c r="O12" s="536"/>
      <c r="P12" s="536"/>
      <c r="Q12" s="537"/>
      <c r="R12" s="538">
        <v>23345</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736200</v>
      </c>
      <c r="BO12" s="421"/>
      <c r="BP12" s="421"/>
      <c r="BQ12" s="421"/>
      <c r="BR12" s="421"/>
      <c r="BS12" s="421"/>
      <c r="BT12" s="421"/>
      <c r="BU12" s="422"/>
      <c r="BV12" s="420">
        <v>827500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15">
      <c r="A13" s="179"/>
      <c r="B13" s="529"/>
      <c r="C13" s="530"/>
      <c r="D13" s="530"/>
      <c r="E13" s="530"/>
      <c r="F13" s="530"/>
      <c r="G13" s="530"/>
      <c r="H13" s="530"/>
      <c r="I13" s="530"/>
      <c r="J13" s="530"/>
      <c r="K13" s="531"/>
      <c r="L13" s="188"/>
      <c r="M13" s="504" t="s">
        <v>130</v>
      </c>
      <c r="N13" s="505"/>
      <c r="O13" s="505"/>
      <c r="P13" s="505"/>
      <c r="Q13" s="506"/>
      <c r="R13" s="507">
        <v>23108</v>
      </c>
      <c r="S13" s="508"/>
      <c r="T13" s="508"/>
      <c r="U13" s="508"/>
      <c r="V13" s="509"/>
      <c r="W13" s="510" t="s">
        <v>131</v>
      </c>
      <c r="X13" s="406"/>
      <c r="Y13" s="406"/>
      <c r="Z13" s="406"/>
      <c r="AA13" s="406"/>
      <c r="AB13" s="407"/>
      <c r="AC13" s="373">
        <v>1980</v>
      </c>
      <c r="AD13" s="374"/>
      <c r="AE13" s="374"/>
      <c r="AF13" s="374"/>
      <c r="AG13" s="375"/>
      <c r="AH13" s="373">
        <v>2231</v>
      </c>
      <c r="AI13" s="374"/>
      <c r="AJ13" s="374"/>
      <c r="AK13" s="374"/>
      <c r="AL13" s="433"/>
      <c r="AM13" s="477" t="s">
        <v>132</v>
      </c>
      <c r="AN13" s="377"/>
      <c r="AO13" s="377"/>
      <c r="AP13" s="377"/>
      <c r="AQ13" s="377"/>
      <c r="AR13" s="377"/>
      <c r="AS13" s="377"/>
      <c r="AT13" s="378"/>
      <c r="AU13" s="478" t="s">
        <v>114</v>
      </c>
      <c r="AV13" s="479"/>
      <c r="AW13" s="479"/>
      <c r="AX13" s="479"/>
      <c r="AY13" s="434" t="s">
        <v>133</v>
      </c>
      <c r="AZ13" s="435"/>
      <c r="BA13" s="435"/>
      <c r="BB13" s="435"/>
      <c r="BC13" s="435"/>
      <c r="BD13" s="435"/>
      <c r="BE13" s="435"/>
      <c r="BF13" s="435"/>
      <c r="BG13" s="435"/>
      <c r="BH13" s="435"/>
      <c r="BI13" s="435"/>
      <c r="BJ13" s="435"/>
      <c r="BK13" s="435"/>
      <c r="BL13" s="435"/>
      <c r="BM13" s="436"/>
      <c r="BN13" s="420">
        <v>-243471</v>
      </c>
      <c r="BO13" s="421"/>
      <c r="BP13" s="421"/>
      <c r="BQ13" s="421"/>
      <c r="BR13" s="421"/>
      <c r="BS13" s="421"/>
      <c r="BT13" s="421"/>
      <c r="BU13" s="422"/>
      <c r="BV13" s="420">
        <v>-347624</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8.9</v>
      </c>
      <c r="CU13" s="418"/>
      <c r="CV13" s="418"/>
      <c r="CW13" s="418"/>
      <c r="CX13" s="418"/>
      <c r="CY13" s="418"/>
      <c r="CZ13" s="418"/>
      <c r="DA13" s="419"/>
      <c r="DB13" s="417">
        <v>8.8000000000000007</v>
      </c>
      <c r="DC13" s="418"/>
      <c r="DD13" s="418"/>
      <c r="DE13" s="418"/>
      <c r="DF13" s="418"/>
      <c r="DG13" s="418"/>
      <c r="DH13" s="418"/>
      <c r="DI13" s="419"/>
    </row>
    <row r="14" spans="1:119" ht="18.75" customHeight="1" thickBot="1" x14ac:dyDescent="0.2">
      <c r="A14" s="179"/>
      <c r="B14" s="529"/>
      <c r="C14" s="530"/>
      <c r="D14" s="530"/>
      <c r="E14" s="530"/>
      <c r="F14" s="530"/>
      <c r="G14" s="530"/>
      <c r="H14" s="530"/>
      <c r="I14" s="530"/>
      <c r="J14" s="530"/>
      <c r="K14" s="531"/>
      <c r="L14" s="494" t="s">
        <v>135</v>
      </c>
      <c r="M14" s="547"/>
      <c r="N14" s="547"/>
      <c r="O14" s="547"/>
      <c r="P14" s="547"/>
      <c r="Q14" s="548"/>
      <c r="R14" s="507">
        <v>23967</v>
      </c>
      <c r="S14" s="508"/>
      <c r="T14" s="508"/>
      <c r="U14" s="508"/>
      <c r="V14" s="509"/>
      <c r="W14" s="511"/>
      <c r="X14" s="409"/>
      <c r="Y14" s="409"/>
      <c r="Z14" s="409"/>
      <c r="AA14" s="409"/>
      <c r="AB14" s="410"/>
      <c r="AC14" s="500">
        <v>17.100000000000001</v>
      </c>
      <c r="AD14" s="501"/>
      <c r="AE14" s="501"/>
      <c r="AF14" s="501"/>
      <c r="AG14" s="502"/>
      <c r="AH14" s="500">
        <v>18.100000000000001</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t="s">
        <v>122</v>
      </c>
      <c r="CU14" s="518"/>
      <c r="CV14" s="518"/>
      <c r="CW14" s="518"/>
      <c r="CX14" s="518"/>
      <c r="CY14" s="518"/>
      <c r="CZ14" s="518"/>
      <c r="DA14" s="519"/>
      <c r="DB14" s="517" t="s">
        <v>122</v>
      </c>
      <c r="DC14" s="518"/>
      <c r="DD14" s="518"/>
      <c r="DE14" s="518"/>
      <c r="DF14" s="518"/>
      <c r="DG14" s="518"/>
      <c r="DH14" s="518"/>
      <c r="DI14" s="519"/>
    </row>
    <row r="15" spans="1:119" ht="18.75" customHeight="1" x14ac:dyDescent="0.15">
      <c r="A15" s="179"/>
      <c r="B15" s="529"/>
      <c r="C15" s="530"/>
      <c r="D15" s="530"/>
      <c r="E15" s="530"/>
      <c r="F15" s="530"/>
      <c r="G15" s="530"/>
      <c r="H15" s="530"/>
      <c r="I15" s="530"/>
      <c r="J15" s="530"/>
      <c r="K15" s="531"/>
      <c r="L15" s="188"/>
      <c r="M15" s="504" t="s">
        <v>130</v>
      </c>
      <c r="N15" s="505"/>
      <c r="O15" s="505"/>
      <c r="P15" s="505"/>
      <c r="Q15" s="506"/>
      <c r="R15" s="507">
        <v>23777</v>
      </c>
      <c r="S15" s="508"/>
      <c r="T15" s="508"/>
      <c r="U15" s="508"/>
      <c r="V15" s="509"/>
      <c r="W15" s="510" t="s">
        <v>137</v>
      </c>
      <c r="X15" s="406"/>
      <c r="Y15" s="406"/>
      <c r="Z15" s="406"/>
      <c r="AA15" s="406"/>
      <c r="AB15" s="407"/>
      <c r="AC15" s="373">
        <v>2822</v>
      </c>
      <c r="AD15" s="374"/>
      <c r="AE15" s="374"/>
      <c r="AF15" s="374"/>
      <c r="AG15" s="375"/>
      <c r="AH15" s="373">
        <v>2981</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3334385</v>
      </c>
      <c r="BO15" s="450"/>
      <c r="BP15" s="450"/>
      <c r="BQ15" s="450"/>
      <c r="BR15" s="450"/>
      <c r="BS15" s="450"/>
      <c r="BT15" s="450"/>
      <c r="BU15" s="451"/>
      <c r="BV15" s="449">
        <v>3286230</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24.3</v>
      </c>
      <c r="AD16" s="501"/>
      <c r="AE16" s="501"/>
      <c r="AF16" s="501"/>
      <c r="AG16" s="502"/>
      <c r="AH16" s="500">
        <v>24.2</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8548966</v>
      </c>
      <c r="BO16" s="421"/>
      <c r="BP16" s="421"/>
      <c r="BQ16" s="421"/>
      <c r="BR16" s="421"/>
      <c r="BS16" s="421"/>
      <c r="BT16" s="421"/>
      <c r="BU16" s="422"/>
      <c r="BV16" s="420">
        <v>8464318</v>
      </c>
      <c r="BW16" s="421"/>
      <c r="BX16" s="421"/>
      <c r="BY16" s="421"/>
      <c r="BZ16" s="421"/>
      <c r="CA16" s="421"/>
      <c r="CB16" s="421"/>
      <c r="CC16" s="422"/>
      <c r="CD16" s="19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9"/>
      <c r="B17" s="532"/>
      <c r="C17" s="533"/>
      <c r="D17" s="533"/>
      <c r="E17" s="533"/>
      <c r="F17" s="533"/>
      <c r="G17" s="533"/>
      <c r="H17" s="533"/>
      <c r="I17" s="533"/>
      <c r="J17" s="533"/>
      <c r="K17" s="534"/>
      <c r="L17" s="193"/>
      <c r="M17" s="513" t="s">
        <v>143</v>
      </c>
      <c r="N17" s="514"/>
      <c r="O17" s="514"/>
      <c r="P17" s="514"/>
      <c r="Q17" s="515"/>
      <c r="R17" s="497" t="s">
        <v>144</v>
      </c>
      <c r="S17" s="498"/>
      <c r="T17" s="498"/>
      <c r="U17" s="498"/>
      <c r="V17" s="499"/>
      <c r="W17" s="510" t="s">
        <v>145</v>
      </c>
      <c r="X17" s="406"/>
      <c r="Y17" s="406"/>
      <c r="Z17" s="406"/>
      <c r="AA17" s="406"/>
      <c r="AB17" s="407"/>
      <c r="AC17" s="373">
        <v>6798</v>
      </c>
      <c r="AD17" s="374"/>
      <c r="AE17" s="374"/>
      <c r="AF17" s="374"/>
      <c r="AG17" s="375"/>
      <c r="AH17" s="373">
        <v>7124</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4195681</v>
      </c>
      <c r="BO17" s="421"/>
      <c r="BP17" s="421"/>
      <c r="BQ17" s="421"/>
      <c r="BR17" s="421"/>
      <c r="BS17" s="421"/>
      <c r="BT17" s="421"/>
      <c r="BU17" s="422"/>
      <c r="BV17" s="420">
        <v>4148288</v>
      </c>
      <c r="BW17" s="421"/>
      <c r="BX17" s="421"/>
      <c r="BY17" s="421"/>
      <c r="BZ17" s="421"/>
      <c r="CA17" s="421"/>
      <c r="CB17" s="421"/>
      <c r="CC17" s="422"/>
      <c r="CD17" s="19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9"/>
      <c r="B18" s="470" t="s">
        <v>147</v>
      </c>
      <c r="C18" s="471"/>
      <c r="D18" s="471"/>
      <c r="E18" s="472"/>
      <c r="F18" s="472"/>
      <c r="G18" s="472"/>
      <c r="H18" s="472"/>
      <c r="I18" s="472"/>
      <c r="J18" s="472"/>
      <c r="K18" s="472"/>
      <c r="L18" s="473">
        <v>392.56</v>
      </c>
      <c r="M18" s="473"/>
      <c r="N18" s="473"/>
      <c r="O18" s="473"/>
      <c r="P18" s="473"/>
      <c r="Q18" s="473"/>
      <c r="R18" s="474"/>
      <c r="S18" s="474"/>
      <c r="T18" s="474"/>
      <c r="U18" s="474"/>
      <c r="V18" s="475"/>
      <c r="W18" s="491"/>
      <c r="X18" s="492"/>
      <c r="Y18" s="492"/>
      <c r="Z18" s="492"/>
      <c r="AA18" s="492"/>
      <c r="AB18" s="516"/>
      <c r="AC18" s="390">
        <v>58.6</v>
      </c>
      <c r="AD18" s="391"/>
      <c r="AE18" s="391"/>
      <c r="AF18" s="391"/>
      <c r="AG18" s="476"/>
      <c r="AH18" s="390">
        <v>57.7</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8678285</v>
      </c>
      <c r="BO18" s="421"/>
      <c r="BP18" s="421"/>
      <c r="BQ18" s="421"/>
      <c r="BR18" s="421"/>
      <c r="BS18" s="421"/>
      <c r="BT18" s="421"/>
      <c r="BU18" s="422"/>
      <c r="BV18" s="420">
        <v>8734223</v>
      </c>
      <c r="BW18" s="421"/>
      <c r="BX18" s="421"/>
      <c r="BY18" s="421"/>
      <c r="BZ18" s="421"/>
      <c r="CA18" s="421"/>
      <c r="CB18" s="421"/>
      <c r="CC18" s="422"/>
      <c r="CD18" s="19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9"/>
      <c r="B19" s="470" t="s">
        <v>149</v>
      </c>
      <c r="C19" s="471"/>
      <c r="D19" s="471"/>
      <c r="E19" s="472"/>
      <c r="F19" s="472"/>
      <c r="G19" s="472"/>
      <c r="H19" s="472"/>
      <c r="I19" s="472"/>
      <c r="J19" s="472"/>
      <c r="K19" s="472"/>
      <c r="L19" s="480">
        <v>62</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13087388</v>
      </c>
      <c r="BO19" s="421"/>
      <c r="BP19" s="421"/>
      <c r="BQ19" s="421"/>
      <c r="BR19" s="421"/>
      <c r="BS19" s="421"/>
      <c r="BT19" s="421"/>
      <c r="BU19" s="422"/>
      <c r="BV19" s="420">
        <v>13495332</v>
      </c>
      <c r="BW19" s="421"/>
      <c r="BX19" s="421"/>
      <c r="BY19" s="421"/>
      <c r="BZ19" s="421"/>
      <c r="CA19" s="421"/>
      <c r="CB19" s="421"/>
      <c r="CC19" s="422"/>
      <c r="CD19" s="19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9"/>
      <c r="B20" s="470" t="s">
        <v>151</v>
      </c>
      <c r="C20" s="471"/>
      <c r="D20" s="471"/>
      <c r="E20" s="472"/>
      <c r="F20" s="472"/>
      <c r="G20" s="472"/>
      <c r="H20" s="472"/>
      <c r="I20" s="472"/>
      <c r="J20" s="472"/>
      <c r="K20" s="472"/>
      <c r="L20" s="480">
        <v>11394</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9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9"/>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9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9"/>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13253257</v>
      </c>
      <c r="BO22" s="450"/>
      <c r="BP22" s="450"/>
      <c r="BQ22" s="450"/>
      <c r="BR22" s="450"/>
      <c r="BS22" s="450"/>
      <c r="BT22" s="450"/>
      <c r="BU22" s="451"/>
      <c r="BV22" s="449">
        <v>14021245</v>
      </c>
      <c r="BW22" s="450"/>
      <c r="BX22" s="450"/>
      <c r="BY22" s="450"/>
      <c r="BZ22" s="450"/>
      <c r="CA22" s="450"/>
      <c r="CB22" s="450"/>
      <c r="CC22" s="451"/>
      <c r="CD22" s="19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9"/>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12546418</v>
      </c>
      <c r="BO23" s="421"/>
      <c r="BP23" s="421"/>
      <c r="BQ23" s="421"/>
      <c r="BR23" s="421"/>
      <c r="BS23" s="421"/>
      <c r="BT23" s="421"/>
      <c r="BU23" s="422"/>
      <c r="BV23" s="420">
        <v>13333753</v>
      </c>
      <c r="BW23" s="421"/>
      <c r="BX23" s="421"/>
      <c r="BY23" s="421"/>
      <c r="BZ23" s="421"/>
      <c r="CA23" s="421"/>
      <c r="CB23" s="421"/>
      <c r="CC23" s="422"/>
      <c r="CD23" s="19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9"/>
      <c r="B24" s="399"/>
      <c r="C24" s="400"/>
      <c r="D24" s="401"/>
      <c r="E24" s="376" t="s">
        <v>161</v>
      </c>
      <c r="F24" s="377"/>
      <c r="G24" s="377"/>
      <c r="H24" s="377"/>
      <c r="I24" s="377"/>
      <c r="J24" s="377"/>
      <c r="K24" s="378"/>
      <c r="L24" s="373">
        <v>1</v>
      </c>
      <c r="M24" s="374"/>
      <c r="N24" s="374"/>
      <c r="O24" s="374"/>
      <c r="P24" s="375"/>
      <c r="Q24" s="373">
        <v>7940</v>
      </c>
      <c r="R24" s="374"/>
      <c r="S24" s="374"/>
      <c r="T24" s="374"/>
      <c r="U24" s="374"/>
      <c r="V24" s="375"/>
      <c r="W24" s="463"/>
      <c r="X24" s="400"/>
      <c r="Y24" s="401"/>
      <c r="Z24" s="376" t="s">
        <v>162</v>
      </c>
      <c r="AA24" s="377"/>
      <c r="AB24" s="377"/>
      <c r="AC24" s="377"/>
      <c r="AD24" s="377"/>
      <c r="AE24" s="377"/>
      <c r="AF24" s="377"/>
      <c r="AG24" s="378"/>
      <c r="AH24" s="373">
        <v>229</v>
      </c>
      <c r="AI24" s="374"/>
      <c r="AJ24" s="374"/>
      <c r="AK24" s="374"/>
      <c r="AL24" s="375"/>
      <c r="AM24" s="373">
        <v>738983</v>
      </c>
      <c r="AN24" s="374"/>
      <c r="AO24" s="374"/>
      <c r="AP24" s="374"/>
      <c r="AQ24" s="374"/>
      <c r="AR24" s="375"/>
      <c r="AS24" s="373">
        <v>3227</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8495873</v>
      </c>
      <c r="BO24" s="421"/>
      <c r="BP24" s="421"/>
      <c r="BQ24" s="421"/>
      <c r="BR24" s="421"/>
      <c r="BS24" s="421"/>
      <c r="BT24" s="421"/>
      <c r="BU24" s="422"/>
      <c r="BV24" s="420">
        <v>8713369</v>
      </c>
      <c r="BW24" s="421"/>
      <c r="BX24" s="421"/>
      <c r="BY24" s="421"/>
      <c r="BZ24" s="421"/>
      <c r="CA24" s="421"/>
      <c r="CB24" s="421"/>
      <c r="CC24" s="422"/>
      <c r="CD24" s="19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9"/>
      <c r="B25" s="399"/>
      <c r="C25" s="400"/>
      <c r="D25" s="401"/>
      <c r="E25" s="376" t="s">
        <v>164</v>
      </c>
      <c r="F25" s="377"/>
      <c r="G25" s="377"/>
      <c r="H25" s="377"/>
      <c r="I25" s="377"/>
      <c r="J25" s="377"/>
      <c r="K25" s="378"/>
      <c r="L25" s="373">
        <v>1</v>
      </c>
      <c r="M25" s="374"/>
      <c r="N25" s="374"/>
      <c r="O25" s="374"/>
      <c r="P25" s="375"/>
      <c r="Q25" s="373">
        <v>6280</v>
      </c>
      <c r="R25" s="374"/>
      <c r="S25" s="374"/>
      <c r="T25" s="374"/>
      <c r="U25" s="374"/>
      <c r="V25" s="375"/>
      <c r="W25" s="463"/>
      <c r="X25" s="400"/>
      <c r="Y25" s="401"/>
      <c r="Z25" s="376" t="s">
        <v>165</v>
      </c>
      <c r="AA25" s="377"/>
      <c r="AB25" s="377"/>
      <c r="AC25" s="377"/>
      <c r="AD25" s="377"/>
      <c r="AE25" s="377"/>
      <c r="AF25" s="377"/>
      <c r="AG25" s="378"/>
      <c r="AH25" s="373" t="s">
        <v>122</v>
      </c>
      <c r="AI25" s="374"/>
      <c r="AJ25" s="374"/>
      <c r="AK25" s="374"/>
      <c r="AL25" s="375"/>
      <c r="AM25" s="373" t="s">
        <v>122</v>
      </c>
      <c r="AN25" s="374"/>
      <c r="AO25" s="374"/>
      <c r="AP25" s="374"/>
      <c r="AQ25" s="374"/>
      <c r="AR25" s="375"/>
      <c r="AS25" s="373" t="s">
        <v>122</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611387</v>
      </c>
      <c r="BO25" s="450"/>
      <c r="BP25" s="450"/>
      <c r="BQ25" s="450"/>
      <c r="BR25" s="450"/>
      <c r="BS25" s="450"/>
      <c r="BT25" s="450"/>
      <c r="BU25" s="451"/>
      <c r="BV25" s="449">
        <v>366412</v>
      </c>
      <c r="BW25" s="450"/>
      <c r="BX25" s="450"/>
      <c r="BY25" s="450"/>
      <c r="BZ25" s="450"/>
      <c r="CA25" s="450"/>
      <c r="CB25" s="450"/>
      <c r="CC25" s="451"/>
      <c r="CD25" s="19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9"/>
      <c r="B26" s="399"/>
      <c r="C26" s="400"/>
      <c r="D26" s="401"/>
      <c r="E26" s="376" t="s">
        <v>167</v>
      </c>
      <c r="F26" s="377"/>
      <c r="G26" s="377"/>
      <c r="H26" s="377"/>
      <c r="I26" s="377"/>
      <c r="J26" s="377"/>
      <c r="K26" s="378"/>
      <c r="L26" s="373">
        <v>1</v>
      </c>
      <c r="M26" s="374"/>
      <c r="N26" s="374"/>
      <c r="O26" s="374"/>
      <c r="P26" s="375"/>
      <c r="Q26" s="373">
        <v>5820</v>
      </c>
      <c r="R26" s="374"/>
      <c r="S26" s="374"/>
      <c r="T26" s="374"/>
      <c r="U26" s="374"/>
      <c r="V26" s="375"/>
      <c r="W26" s="463"/>
      <c r="X26" s="400"/>
      <c r="Y26" s="401"/>
      <c r="Z26" s="376" t="s">
        <v>168</v>
      </c>
      <c r="AA26" s="431"/>
      <c r="AB26" s="431"/>
      <c r="AC26" s="431"/>
      <c r="AD26" s="431"/>
      <c r="AE26" s="431"/>
      <c r="AF26" s="431"/>
      <c r="AG26" s="432"/>
      <c r="AH26" s="373">
        <v>1</v>
      </c>
      <c r="AI26" s="374"/>
      <c r="AJ26" s="374"/>
      <c r="AK26" s="374"/>
      <c r="AL26" s="375"/>
      <c r="AM26" s="373" t="s">
        <v>169</v>
      </c>
      <c r="AN26" s="374"/>
      <c r="AO26" s="374"/>
      <c r="AP26" s="374"/>
      <c r="AQ26" s="374"/>
      <c r="AR26" s="375"/>
      <c r="AS26" s="373" t="s">
        <v>169</v>
      </c>
      <c r="AT26" s="374"/>
      <c r="AU26" s="374"/>
      <c r="AV26" s="374"/>
      <c r="AW26" s="374"/>
      <c r="AX26" s="433"/>
      <c r="AY26" s="460" t="s">
        <v>170</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9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9"/>
      <c r="B27" s="399"/>
      <c r="C27" s="400"/>
      <c r="D27" s="401"/>
      <c r="E27" s="376" t="s">
        <v>171</v>
      </c>
      <c r="F27" s="377"/>
      <c r="G27" s="377"/>
      <c r="H27" s="377"/>
      <c r="I27" s="377"/>
      <c r="J27" s="377"/>
      <c r="K27" s="378"/>
      <c r="L27" s="373">
        <v>1</v>
      </c>
      <c r="M27" s="374"/>
      <c r="N27" s="374"/>
      <c r="O27" s="374"/>
      <c r="P27" s="375"/>
      <c r="Q27" s="373">
        <v>3680</v>
      </c>
      <c r="R27" s="374"/>
      <c r="S27" s="374"/>
      <c r="T27" s="374"/>
      <c r="U27" s="374"/>
      <c r="V27" s="375"/>
      <c r="W27" s="463"/>
      <c r="X27" s="400"/>
      <c r="Y27" s="401"/>
      <c r="Z27" s="376" t="s">
        <v>172</v>
      </c>
      <c r="AA27" s="377"/>
      <c r="AB27" s="377"/>
      <c r="AC27" s="377"/>
      <c r="AD27" s="377"/>
      <c r="AE27" s="377"/>
      <c r="AF27" s="377"/>
      <c r="AG27" s="378"/>
      <c r="AH27" s="373">
        <v>6</v>
      </c>
      <c r="AI27" s="374"/>
      <c r="AJ27" s="374"/>
      <c r="AK27" s="374"/>
      <c r="AL27" s="375"/>
      <c r="AM27" s="373">
        <v>23714</v>
      </c>
      <c r="AN27" s="374"/>
      <c r="AO27" s="374"/>
      <c r="AP27" s="374"/>
      <c r="AQ27" s="374"/>
      <c r="AR27" s="375"/>
      <c r="AS27" s="373">
        <v>3952</v>
      </c>
      <c r="AT27" s="374"/>
      <c r="AU27" s="374"/>
      <c r="AV27" s="374"/>
      <c r="AW27" s="374"/>
      <c r="AX27" s="433"/>
      <c r="AY27" s="457" t="s">
        <v>173</v>
      </c>
      <c r="AZ27" s="458"/>
      <c r="BA27" s="458"/>
      <c r="BB27" s="458"/>
      <c r="BC27" s="458"/>
      <c r="BD27" s="458"/>
      <c r="BE27" s="458"/>
      <c r="BF27" s="458"/>
      <c r="BG27" s="458"/>
      <c r="BH27" s="458"/>
      <c r="BI27" s="458"/>
      <c r="BJ27" s="458"/>
      <c r="BK27" s="458"/>
      <c r="BL27" s="458"/>
      <c r="BM27" s="459"/>
      <c r="BN27" s="454">
        <v>593245</v>
      </c>
      <c r="BO27" s="455"/>
      <c r="BP27" s="455"/>
      <c r="BQ27" s="455"/>
      <c r="BR27" s="455"/>
      <c r="BS27" s="455"/>
      <c r="BT27" s="455"/>
      <c r="BU27" s="456"/>
      <c r="BV27" s="454">
        <v>593245</v>
      </c>
      <c r="BW27" s="455"/>
      <c r="BX27" s="455"/>
      <c r="BY27" s="455"/>
      <c r="BZ27" s="455"/>
      <c r="CA27" s="455"/>
      <c r="CB27" s="455"/>
      <c r="CC27" s="456"/>
      <c r="CD27" s="194"/>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9"/>
      <c r="B28" s="399"/>
      <c r="C28" s="400"/>
      <c r="D28" s="401"/>
      <c r="E28" s="376" t="s">
        <v>174</v>
      </c>
      <c r="F28" s="377"/>
      <c r="G28" s="377"/>
      <c r="H28" s="377"/>
      <c r="I28" s="377"/>
      <c r="J28" s="377"/>
      <c r="K28" s="378"/>
      <c r="L28" s="373">
        <v>1</v>
      </c>
      <c r="M28" s="374"/>
      <c r="N28" s="374"/>
      <c r="O28" s="374"/>
      <c r="P28" s="375"/>
      <c r="Q28" s="373">
        <v>2830</v>
      </c>
      <c r="R28" s="374"/>
      <c r="S28" s="374"/>
      <c r="T28" s="374"/>
      <c r="U28" s="374"/>
      <c r="V28" s="375"/>
      <c r="W28" s="463"/>
      <c r="X28" s="400"/>
      <c r="Y28" s="401"/>
      <c r="Z28" s="376" t="s">
        <v>175</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176</v>
      </c>
      <c r="AZ28" s="438"/>
      <c r="BA28" s="438"/>
      <c r="BB28" s="439"/>
      <c r="BC28" s="446" t="s">
        <v>46</v>
      </c>
      <c r="BD28" s="447"/>
      <c r="BE28" s="447"/>
      <c r="BF28" s="447"/>
      <c r="BG28" s="447"/>
      <c r="BH28" s="447"/>
      <c r="BI28" s="447"/>
      <c r="BJ28" s="447"/>
      <c r="BK28" s="447"/>
      <c r="BL28" s="447"/>
      <c r="BM28" s="448"/>
      <c r="BN28" s="449">
        <v>5052900</v>
      </c>
      <c r="BO28" s="450"/>
      <c r="BP28" s="450"/>
      <c r="BQ28" s="450"/>
      <c r="BR28" s="450"/>
      <c r="BS28" s="450"/>
      <c r="BT28" s="450"/>
      <c r="BU28" s="451"/>
      <c r="BV28" s="449">
        <v>5228100</v>
      </c>
      <c r="BW28" s="450"/>
      <c r="BX28" s="450"/>
      <c r="BY28" s="450"/>
      <c r="BZ28" s="450"/>
      <c r="CA28" s="450"/>
      <c r="CB28" s="450"/>
      <c r="CC28" s="451"/>
      <c r="CD28" s="19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9"/>
      <c r="B29" s="399"/>
      <c r="C29" s="400"/>
      <c r="D29" s="401"/>
      <c r="E29" s="376" t="s">
        <v>177</v>
      </c>
      <c r="F29" s="377"/>
      <c r="G29" s="377"/>
      <c r="H29" s="377"/>
      <c r="I29" s="377"/>
      <c r="J29" s="377"/>
      <c r="K29" s="378"/>
      <c r="L29" s="373">
        <v>14</v>
      </c>
      <c r="M29" s="374"/>
      <c r="N29" s="374"/>
      <c r="O29" s="374"/>
      <c r="P29" s="375"/>
      <c r="Q29" s="373">
        <v>2660</v>
      </c>
      <c r="R29" s="374"/>
      <c r="S29" s="374"/>
      <c r="T29" s="374"/>
      <c r="U29" s="374"/>
      <c r="V29" s="375"/>
      <c r="W29" s="464"/>
      <c r="X29" s="465"/>
      <c r="Y29" s="466"/>
      <c r="Z29" s="376" t="s">
        <v>178</v>
      </c>
      <c r="AA29" s="377"/>
      <c r="AB29" s="377"/>
      <c r="AC29" s="377"/>
      <c r="AD29" s="377"/>
      <c r="AE29" s="377"/>
      <c r="AF29" s="377"/>
      <c r="AG29" s="378"/>
      <c r="AH29" s="373">
        <v>235</v>
      </c>
      <c r="AI29" s="374"/>
      <c r="AJ29" s="374"/>
      <c r="AK29" s="374"/>
      <c r="AL29" s="375"/>
      <c r="AM29" s="373">
        <v>762697</v>
      </c>
      <c r="AN29" s="374"/>
      <c r="AO29" s="374"/>
      <c r="AP29" s="374"/>
      <c r="AQ29" s="374"/>
      <c r="AR29" s="375"/>
      <c r="AS29" s="373">
        <v>3246</v>
      </c>
      <c r="AT29" s="374"/>
      <c r="AU29" s="374"/>
      <c r="AV29" s="374"/>
      <c r="AW29" s="374"/>
      <c r="AX29" s="433"/>
      <c r="AY29" s="440"/>
      <c r="AZ29" s="441"/>
      <c r="BA29" s="441"/>
      <c r="BB29" s="442"/>
      <c r="BC29" s="434" t="s">
        <v>179</v>
      </c>
      <c r="BD29" s="435"/>
      <c r="BE29" s="435"/>
      <c r="BF29" s="435"/>
      <c r="BG29" s="435"/>
      <c r="BH29" s="435"/>
      <c r="BI29" s="435"/>
      <c r="BJ29" s="435"/>
      <c r="BK29" s="435"/>
      <c r="BL29" s="435"/>
      <c r="BM29" s="436"/>
      <c r="BN29" s="420">
        <v>2017100</v>
      </c>
      <c r="BO29" s="421"/>
      <c r="BP29" s="421"/>
      <c r="BQ29" s="421"/>
      <c r="BR29" s="421"/>
      <c r="BS29" s="421"/>
      <c r="BT29" s="421"/>
      <c r="BU29" s="422"/>
      <c r="BV29" s="420">
        <v>1697000</v>
      </c>
      <c r="BW29" s="421"/>
      <c r="BX29" s="421"/>
      <c r="BY29" s="421"/>
      <c r="BZ29" s="421"/>
      <c r="CA29" s="421"/>
      <c r="CB29" s="421"/>
      <c r="CC29" s="422"/>
      <c r="CD29" s="194"/>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9"/>
      <c r="B30" s="402"/>
      <c r="C30" s="403"/>
      <c r="D30" s="404"/>
      <c r="E30" s="381"/>
      <c r="F30" s="382"/>
      <c r="G30" s="382"/>
      <c r="H30" s="382"/>
      <c r="I30" s="382"/>
      <c r="J30" s="382"/>
      <c r="K30" s="383"/>
      <c r="L30" s="384"/>
      <c r="M30" s="385"/>
      <c r="N30" s="385"/>
      <c r="O30" s="385"/>
      <c r="P30" s="386"/>
      <c r="Q30" s="384"/>
      <c r="R30" s="385"/>
      <c r="S30" s="385"/>
      <c r="T30" s="385"/>
      <c r="U30" s="385"/>
      <c r="V30" s="386"/>
      <c r="W30" s="387" t="s">
        <v>180</v>
      </c>
      <c r="X30" s="388"/>
      <c r="Y30" s="388"/>
      <c r="Z30" s="388"/>
      <c r="AA30" s="388"/>
      <c r="AB30" s="388"/>
      <c r="AC30" s="388"/>
      <c r="AD30" s="388"/>
      <c r="AE30" s="388"/>
      <c r="AF30" s="388"/>
      <c r="AG30" s="389"/>
      <c r="AH30" s="390">
        <v>98.7</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2816706</v>
      </c>
      <c r="BO30" s="455"/>
      <c r="BP30" s="455"/>
      <c r="BQ30" s="455"/>
      <c r="BR30" s="455"/>
      <c r="BS30" s="455"/>
      <c r="BT30" s="455"/>
      <c r="BU30" s="456"/>
      <c r="BV30" s="454">
        <v>2543002</v>
      </c>
      <c r="BW30" s="455"/>
      <c r="BX30" s="455"/>
      <c r="BY30" s="455"/>
      <c r="BZ30" s="455"/>
      <c r="CA30" s="455"/>
      <c r="CB30" s="455"/>
      <c r="CC30" s="456"/>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379" t="s">
        <v>181</v>
      </c>
      <c r="D32" s="379"/>
      <c r="E32" s="379"/>
      <c r="F32" s="379"/>
      <c r="G32" s="379"/>
      <c r="H32" s="379"/>
      <c r="I32" s="379"/>
      <c r="J32" s="379"/>
      <c r="K32" s="379"/>
      <c r="L32" s="379"/>
      <c r="M32" s="379"/>
      <c r="N32" s="379"/>
      <c r="O32" s="379"/>
      <c r="P32" s="379"/>
      <c r="Q32" s="379"/>
      <c r="R32" s="379"/>
      <c r="S32" s="379"/>
      <c r="U32" s="380" t="s">
        <v>182</v>
      </c>
      <c r="V32" s="380"/>
      <c r="W32" s="380"/>
      <c r="X32" s="380"/>
      <c r="Y32" s="380"/>
      <c r="Z32" s="380"/>
      <c r="AA32" s="380"/>
      <c r="AB32" s="380"/>
      <c r="AC32" s="380"/>
      <c r="AD32" s="380"/>
      <c r="AE32" s="380"/>
      <c r="AF32" s="380"/>
      <c r="AG32" s="380"/>
      <c r="AH32" s="380"/>
      <c r="AI32" s="380"/>
      <c r="AJ32" s="380"/>
      <c r="AK32" s="380"/>
      <c r="AM32" s="380" t="s">
        <v>183</v>
      </c>
      <c r="AN32" s="380"/>
      <c r="AO32" s="380"/>
      <c r="AP32" s="380"/>
      <c r="AQ32" s="380"/>
      <c r="AR32" s="380"/>
      <c r="AS32" s="380"/>
      <c r="AT32" s="380"/>
      <c r="AU32" s="380"/>
      <c r="AV32" s="380"/>
      <c r="AW32" s="380"/>
      <c r="AX32" s="380"/>
      <c r="AY32" s="380"/>
      <c r="AZ32" s="380"/>
      <c r="BA32" s="380"/>
      <c r="BB32" s="380"/>
      <c r="BC32" s="380"/>
      <c r="BE32" s="380" t="s">
        <v>184</v>
      </c>
      <c r="BF32" s="380"/>
      <c r="BG32" s="380"/>
      <c r="BH32" s="380"/>
      <c r="BI32" s="380"/>
      <c r="BJ32" s="380"/>
      <c r="BK32" s="380"/>
      <c r="BL32" s="380"/>
      <c r="BM32" s="380"/>
      <c r="BN32" s="380"/>
      <c r="BO32" s="380"/>
      <c r="BP32" s="380"/>
      <c r="BQ32" s="380"/>
      <c r="BR32" s="380"/>
      <c r="BS32" s="380"/>
      <c r="BT32" s="380"/>
      <c r="BU32" s="380"/>
      <c r="BW32" s="380" t="s">
        <v>185</v>
      </c>
      <c r="BX32" s="380"/>
      <c r="BY32" s="380"/>
      <c r="BZ32" s="380"/>
      <c r="CA32" s="380"/>
      <c r="CB32" s="380"/>
      <c r="CC32" s="380"/>
      <c r="CD32" s="380"/>
      <c r="CE32" s="380"/>
      <c r="CF32" s="380"/>
      <c r="CG32" s="380"/>
      <c r="CH32" s="380"/>
      <c r="CI32" s="380"/>
      <c r="CJ32" s="380"/>
      <c r="CK32" s="380"/>
      <c r="CL32" s="380"/>
      <c r="CM32" s="380"/>
      <c r="CO32" s="380" t="s">
        <v>186</v>
      </c>
      <c r="CP32" s="380"/>
      <c r="CQ32" s="380"/>
      <c r="CR32" s="380"/>
      <c r="CS32" s="380"/>
      <c r="CT32" s="380"/>
      <c r="CU32" s="380"/>
      <c r="CV32" s="380"/>
      <c r="CW32" s="380"/>
      <c r="CX32" s="380"/>
      <c r="CY32" s="380"/>
      <c r="CZ32" s="380"/>
      <c r="DA32" s="380"/>
      <c r="DB32" s="380"/>
      <c r="DC32" s="380"/>
      <c r="DD32" s="380"/>
      <c r="DE32" s="380"/>
      <c r="DI32" s="202"/>
    </row>
    <row r="33" spans="1:113" ht="13.5" customHeight="1" x14ac:dyDescent="0.15">
      <c r="A33" s="179"/>
      <c r="B33" s="203"/>
      <c r="C33" s="372" t="s">
        <v>187</v>
      </c>
      <c r="D33" s="372"/>
      <c r="E33" s="371" t="s">
        <v>188</v>
      </c>
      <c r="F33" s="371"/>
      <c r="G33" s="371"/>
      <c r="H33" s="371"/>
      <c r="I33" s="371"/>
      <c r="J33" s="371"/>
      <c r="K33" s="371"/>
      <c r="L33" s="371"/>
      <c r="M33" s="371"/>
      <c r="N33" s="371"/>
      <c r="O33" s="371"/>
      <c r="P33" s="371"/>
      <c r="Q33" s="371"/>
      <c r="R33" s="371"/>
      <c r="S33" s="371"/>
      <c r="T33" s="204"/>
      <c r="U33" s="372" t="s">
        <v>187</v>
      </c>
      <c r="V33" s="372"/>
      <c r="W33" s="371" t="s">
        <v>188</v>
      </c>
      <c r="X33" s="371"/>
      <c r="Y33" s="371"/>
      <c r="Z33" s="371"/>
      <c r="AA33" s="371"/>
      <c r="AB33" s="371"/>
      <c r="AC33" s="371"/>
      <c r="AD33" s="371"/>
      <c r="AE33" s="371"/>
      <c r="AF33" s="371"/>
      <c r="AG33" s="371"/>
      <c r="AH33" s="371"/>
      <c r="AI33" s="371"/>
      <c r="AJ33" s="371"/>
      <c r="AK33" s="371"/>
      <c r="AL33" s="204"/>
      <c r="AM33" s="372" t="s">
        <v>187</v>
      </c>
      <c r="AN33" s="372"/>
      <c r="AO33" s="371" t="s">
        <v>188</v>
      </c>
      <c r="AP33" s="371"/>
      <c r="AQ33" s="371"/>
      <c r="AR33" s="371"/>
      <c r="AS33" s="371"/>
      <c r="AT33" s="371"/>
      <c r="AU33" s="371"/>
      <c r="AV33" s="371"/>
      <c r="AW33" s="371"/>
      <c r="AX33" s="371"/>
      <c r="AY33" s="371"/>
      <c r="AZ33" s="371"/>
      <c r="BA33" s="371"/>
      <c r="BB33" s="371"/>
      <c r="BC33" s="371"/>
      <c r="BD33" s="205"/>
      <c r="BE33" s="371" t="s">
        <v>189</v>
      </c>
      <c r="BF33" s="371"/>
      <c r="BG33" s="371" t="s">
        <v>190</v>
      </c>
      <c r="BH33" s="371"/>
      <c r="BI33" s="371"/>
      <c r="BJ33" s="371"/>
      <c r="BK33" s="371"/>
      <c r="BL33" s="371"/>
      <c r="BM33" s="371"/>
      <c r="BN33" s="371"/>
      <c r="BO33" s="371"/>
      <c r="BP33" s="371"/>
      <c r="BQ33" s="371"/>
      <c r="BR33" s="371"/>
      <c r="BS33" s="371"/>
      <c r="BT33" s="371"/>
      <c r="BU33" s="371"/>
      <c r="BV33" s="205"/>
      <c r="BW33" s="372" t="s">
        <v>189</v>
      </c>
      <c r="BX33" s="372"/>
      <c r="BY33" s="371" t="s">
        <v>191</v>
      </c>
      <c r="BZ33" s="371"/>
      <c r="CA33" s="371"/>
      <c r="CB33" s="371"/>
      <c r="CC33" s="371"/>
      <c r="CD33" s="371"/>
      <c r="CE33" s="371"/>
      <c r="CF33" s="371"/>
      <c r="CG33" s="371"/>
      <c r="CH33" s="371"/>
      <c r="CI33" s="371"/>
      <c r="CJ33" s="371"/>
      <c r="CK33" s="371"/>
      <c r="CL33" s="371"/>
      <c r="CM33" s="371"/>
      <c r="CN33" s="204"/>
      <c r="CO33" s="372" t="s">
        <v>187</v>
      </c>
      <c r="CP33" s="372"/>
      <c r="CQ33" s="371" t="s">
        <v>192</v>
      </c>
      <c r="CR33" s="371"/>
      <c r="CS33" s="371"/>
      <c r="CT33" s="371"/>
      <c r="CU33" s="371"/>
      <c r="CV33" s="371"/>
      <c r="CW33" s="371"/>
      <c r="CX33" s="371"/>
      <c r="CY33" s="371"/>
      <c r="CZ33" s="371"/>
      <c r="DA33" s="371"/>
      <c r="DB33" s="371"/>
      <c r="DC33" s="371"/>
      <c r="DD33" s="371"/>
      <c r="DE33" s="371"/>
      <c r="DF33" s="204"/>
      <c r="DG33" s="370" t="s">
        <v>193</v>
      </c>
      <c r="DH33" s="370"/>
      <c r="DI33" s="206"/>
    </row>
    <row r="34" spans="1:113" ht="32.25" customHeight="1" x14ac:dyDescent="0.15">
      <c r="A34" s="179"/>
      <c r="B34" s="203"/>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79"/>
      <c r="U34" s="368">
        <f>IF(W34="","",MAX(C34:D43)+1)</f>
        <v>2</v>
      </c>
      <c r="V34" s="368"/>
      <c r="W34" s="369" t="str">
        <f>IF('各会計、関係団体の財政状況及び健全化判断比率'!B28="","",'各会計、関係団体の財政状況及び健全化判断比率'!B28)</f>
        <v>伊佐市国民健康保険事業特別会計</v>
      </c>
      <c r="X34" s="369"/>
      <c r="Y34" s="369"/>
      <c r="Z34" s="369"/>
      <c r="AA34" s="369"/>
      <c r="AB34" s="369"/>
      <c r="AC34" s="369"/>
      <c r="AD34" s="369"/>
      <c r="AE34" s="369"/>
      <c r="AF34" s="369"/>
      <c r="AG34" s="369"/>
      <c r="AH34" s="369"/>
      <c r="AI34" s="369"/>
      <c r="AJ34" s="369"/>
      <c r="AK34" s="369"/>
      <c r="AL34" s="179"/>
      <c r="AM34" s="368">
        <f>IF(AO34="","",MAX(C34:D43,U34:V43)+1)</f>
        <v>6</v>
      </c>
      <c r="AN34" s="368"/>
      <c r="AO34" s="369" t="str">
        <f>IF('各会計、関係団体の財政状況及び健全化判断比率'!B32="","",'各会計、関係団体の財政状況及び健全化判断比率'!B32)</f>
        <v>伊佐市水道事業会計</v>
      </c>
      <c r="AP34" s="369"/>
      <c r="AQ34" s="369"/>
      <c r="AR34" s="369"/>
      <c r="AS34" s="369"/>
      <c r="AT34" s="369"/>
      <c r="AU34" s="369"/>
      <c r="AV34" s="369"/>
      <c r="AW34" s="369"/>
      <c r="AX34" s="369"/>
      <c r="AY34" s="369"/>
      <c r="AZ34" s="369"/>
      <c r="BA34" s="369"/>
      <c r="BB34" s="369"/>
      <c r="BC34" s="369"/>
      <c r="BD34" s="179"/>
      <c r="BE34" s="368" t="str">
        <f>IF(BG34="","",MAX(C34:D43,U34:V43,AM34:AN43)+1)</f>
        <v/>
      </c>
      <c r="BF34" s="368"/>
      <c r="BG34" s="369"/>
      <c r="BH34" s="369"/>
      <c r="BI34" s="369"/>
      <c r="BJ34" s="369"/>
      <c r="BK34" s="369"/>
      <c r="BL34" s="369"/>
      <c r="BM34" s="369"/>
      <c r="BN34" s="369"/>
      <c r="BO34" s="369"/>
      <c r="BP34" s="369"/>
      <c r="BQ34" s="369"/>
      <c r="BR34" s="369"/>
      <c r="BS34" s="369"/>
      <c r="BT34" s="369"/>
      <c r="BU34" s="369"/>
      <c r="BV34" s="179"/>
      <c r="BW34" s="368">
        <f>IF(BY34="","",MAX(C34:D43,U34:V43,AM34:AN43,BE34:BF43)+1)</f>
        <v>8</v>
      </c>
      <c r="BX34" s="368"/>
      <c r="BY34" s="369" t="str">
        <f>IF('各会計、関係団体の財政状況及び健全化判断比率'!B68="","",'各会計、関係団体の財政状況及び健全化判断比率'!B68)</f>
        <v>伊佐湧水消防組合</v>
      </c>
      <c r="BZ34" s="369"/>
      <c r="CA34" s="369"/>
      <c r="CB34" s="369"/>
      <c r="CC34" s="369"/>
      <c r="CD34" s="369"/>
      <c r="CE34" s="369"/>
      <c r="CF34" s="369"/>
      <c r="CG34" s="369"/>
      <c r="CH34" s="369"/>
      <c r="CI34" s="369"/>
      <c r="CJ34" s="369"/>
      <c r="CK34" s="369"/>
      <c r="CL34" s="369"/>
      <c r="CM34" s="369"/>
      <c r="CN34" s="179"/>
      <c r="CO34" s="368">
        <f>IF(CQ34="","",MAX(C34:D43,U34:V43,AM34:AN43,BE34:BF43,BW34:BX43)+1)</f>
        <v>16</v>
      </c>
      <c r="CP34" s="368"/>
      <c r="CQ34" s="369" t="str">
        <f>IF('各会計、関係団体の財政状況及び健全化判断比率'!BS7="","",'各会計、関係団体の財政状況及び健全化判断比率'!BS7)</f>
        <v>菱刈泉熱開発</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206"/>
    </row>
    <row r="35" spans="1:113" ht="32.25" customHeight="1" x14ac:dyDescent="0.15">
      <c r="A35" s="179"/>
      <c r="B35" s="203"/>
      <c r="C35" s="368" t="str">
        <f>IF(E35="","",C34+1)</f>
        <v/>
      </c>
      <c r="D35" s="368"/>
      <c r="E35" s="369" t="str">
        <f>IF('各会計、関係団体の財政状況及び健全化判断比率'!B8="","",'各会計、関係団体の財政状況及び健全化判断比率'!B8)</f>
        <v/>
      </c>
      <c r="F35" s="369"/>
      <c r="G35" s="369"/>
      <c r="H35" s="369"/>
      <c r="I35" s="369"/>
      <c r="J35" s="369"/>
      <c r="K35" s="369"/>
      <c r="L35" s="369"/>
      <c r="M35" s="369"/>
      <c r="N35" s="369"/>
      <c r="O35" s="369"/>
      <c r="P35" s="369"/>
      <c r="Q35" s="369"/>
      <c r="R35" s="369"/>
      <c r="S35" s="369"/>
      <c r="T35" s="179"/>
      <c r="U35" s="368">
        <f>IF(W35="","",U34+1)</f>
        <v>3</v>
      </c>
      <c r="V35" s="368"/>
      <c r="W35" s="369" t="str">
        <f>IF('各会計、関係団体の財政状況及び健全化判断比率'!B29="","",'各会計、関係団体の財政状況及び健全化判断比率'!B29)</f>
        <v>伊佐市介護保険事業特別会計</v>
      </c>
      <c r="X35" s="369"/>
      <c r="Y35" s="369"/>
      <c r="Z35" s="369"/>
      <c r="AA35" s="369"/>
      <c r="AB35" s="369"/>
      <c r="AC35" s="369"/>
      <c r="AD35" s="369"/>
      <c r="AE35" s="369"/>
      <c r="AF35" s="369"/>
      <c r="AG35" s="369"/>
      <c r="AH35" s="369"/>
      <c r="AI35" s="369"/>
      <c r="AJ35" s="369"/>
      <c r="AK35" s="369"/>
      <c r="AL35" s="179"/>
      <c r="AM35" s="368">
        <f t="shared" ref="AM35:AM43" si="0">IF(AO35="","",AM34+1)</f>
        <v>7</v>
      </c>
      <c r="AN35" s="368"/>
      <c r="AO35" s="369" t="str">
        <f>IF('各会計、関係団体の財政状況及び健全化判断比率'!B33="","",'各会計、関係団体の財政状況及び健全化判断比率'!B33)</f>
        <v>伊佐市農業集落排水事業会計</v>
      </c>
      <c r="AP35" s="369"/>
      <c r="AQ35" s="369"/>
      <c r="AR35" s="369"/>
      <c r="AS35" s="369"/>
      <c r="AT35" s="369"/>
      <c r="AU35" s="369"/>
      <c r="AV35" s="369"/>
      <c r="AW35" s="369"/>
      <c r="AX35" s="369"/>
      <c r="AY35" s="369"/>
      <c r="AZ35" s="369"/>
      <c r="BA35" s="369"/>
      <c r="BB35" s="369"/>
      <c r="BC35" s="369"/>
      <c r="BD35" s="179"/>
      <c r="BE35" s="368" t="str">
        <f t="shared" ref="BE35:BE43" si="1">IF(BG35="","",BE34+1)</f>
        <v/>
      </c>
      <c r="BF35" s="368"/>
      <c r="BG35" s="369"/>
      <c r="BH35" s="369"/>
      <c r="BI35" s="369"/>
      <c r="BJ35" s="369"/>
      <c r="BK35" s="369"/>
      <c r="BL35" s="369"/>
      <c r="BM35" s="369"/>
      <c r="BN35" s="369"/>
      <c r="BO35" s="369"/>
      <c r="BP35" s="369"/>
      <c r="BQ35" s="369"/>
      <c r="BR35" s="369"/>
      <c r="BS35" s="369"/>
      <c r="BT35" s="369"/>
      <c r="BU35" s="369"/>
      <c r="BV35" s="179"/>
      <c r="BW35" s="368">
        <f t="shared" ref="BW35:BW43" si="2">IF(BY35="","",BW34+1)</f>
        <v>9</v>
      </c>
      <c r="BX35" s="368"/>
      <c r="BY35" s="369" t="str">
        <f>IF('各会計、関係団体の財政状況及び健全化判断比率'!B69="","",'各会計、関係団体の財政状況及び健全化判断比率'!B69)</f>
        <v>伊佐湧水環境管理組合</v>
      </c>
      <c r="BZ35" s="369"/>
      <c r="CA35" s="369"/>
      <c r="CB35" s="369"/>
      <c r="CC35" s="369"/>
      <c r="CD35" s="369"/>
      <c r="CE35" s="369"/>
      <c r="CF35" s="369"/>
      <c r="CG35" s="369"/>
      <c r="CH35" s="369"/>
      <c r="CI35" s="369"/>
      <c r="CJ35" s="369"/>
      <c r="CK35" s="369"/>
      <c r="CL35" s="369"/>
      <c r="CM35" s="369"/>
      <c r="CN35" s="179"/>
      <c r="CO35" s="368" t="str">
        <f t="shared" ref="CO35:CO43" si="3">IF(CQ35="","",CO34+1)</f>
        <v/>
      </c>
      <c r="CP35" s="368"/>
      <c r="CQ35" s="369" t="str">
        <f>IF('各会計、関係団体の財政状況及び健全化判断比率'!BS8="","",'各会計、関係団体の財政状況及び健全化判断比率'!BS8)</f>
        <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206"/>
    </row>
    <row r="36" spans="1:113" ht="32.25" customHeight="1" x14ac:dyDescent="0.15">
      <c r="A36" s="179"/>
      <c r="B36" s="203"/>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79"/>
      <c r="U36" s="368">
        <f t="shared" ref="U36:U43" si="4">IF(W36="","",U35+1)</f>
        <v>4</v>
      </c>
      <c r="V36" s="368"/>
      <c r="W36" s="369" t="str">
        <f>IF('各会計、関係団体の財政状況及び健全化判断比率'!B30="","",'各会計、関係団体の財政状況及び健全化判断比率'!B30)</f>
        <v>伊佐市後期高齢者医療特別会計</v>
      </c>
      <c r="X36" s="369"/>
      <c r="Y36" s="369"/>
      <c r="Z36" s="369"/>
      <c r="AA36" s="369"/>
      <c r="AB36" s="369"/>
      <c r="AC36" s="369"/>
      <c r="AD36" s="369"/>
      <c r="AE36" s="369"/>
      <c r="AF36" s="369"/>
      <c r="AG36" s="369"/>
      <c r="AH36" s="369"/>
      <c r="AI36" s="369"/>
      <c r="AJ36" s="369"/>
      <c r="AK36" s="369"/>
      <c r="AL36" s="179"/>
      <c r="AM36" s="368" t="str">
        <f t="shared" si="0"/>
        <v/>
      </c>
      <c r="AN36" s="368"/>
      <c r="AO36" s="369"/>
      <c r="AP36" s="369"/>
      <c r="AQ36" s="369"/>
      <c r="AR36" s="369"/>
      <c r="AS36" s="369"/>
      <c r="AT36" s="369"/>
      <c r="AU36" s="369"/>
      <c r="AV36" s="369"/>
      <c r="AW36" s="369"/>
      <c r="AX36" s="369"/>
      <c r="AY36" s="369"/>
      <c r="AZ36" s="369"/>
      <c r="BA36" s="369"/>
      <c r="BB36" s="369"/>
      <c r="BC36" s="369"/>
      <c r="BD36" s="179"/>
      <c r="BE36" s="368" t="str">
        <f t="shared" si="1"/>
        <v/>
      </c>
      <c r="BF36" s="368"/>
      <c r="BG36" s="369"/>
      <c r="BH36" s="369"/>
      <c r="BI36" s="369"/>
      <c r="BJ36" s="369"/>
      <c r="BK36" s="369"/>
      <c r="BL36" s="369"/>
      <c r="BM36" s="369"/>
      <c r="BN36" s="369"/>
      <c r="BO36" s="369"/>
      <c r="BP36" s="369"/>
      <c r="BQ36" s="369"/>
      <c r="BR36" s="369"/>
      <c r="BS36" s="369"/>
      <c r="BT36" s="369"/>
      <c r="BU36" s="369"/>
      <c r="BV36" s="179"/>
      <c r="BW36" s="368">
        <f t="shared" si="2"/>
        <v>10</v>
      </c>
      <c r="BX36" s="368"/>
      <c r="BY36" s="369" t="str">
        <f>IF('各会計、関係団体の財政状況及び健全化判断比率'!B70="","",'各会計、関係団体の財政状況及び健全化判断比率'!B70)</f>
        <v>伊佐北姶良火葬場管理組合</v>
      </c>
      <c r="BZ36" s="369"/>
      <c r="CA36" s="369"/>
      <c r="CB36" s="369"/>
      <c r="CC36" s="369"/>
      <c r="CD36" s="369"/>
      <c r="CE36" s="369"/>
      <c r="CF36" s="369"/>
      <c r="CG36" s="369"/>
      <c r="CH36" s="369"/>
      <c r="CI36" s="369"/>
      <c r="CJ36" s="369"/>
      <c r="CK36" s="369"/>
      <c r="CL36" s="369"/>
      <c r="CM36" s="369"/>
      <c r="CN36" s="179"/>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206"/>
    </row>
    <row r="37" spans="1:113" ht="32.25" customHeight="1" x14ac:dyDescent="0.15">
      <c r="A37" s="179"/>
      <c r="B37" s="203"/>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79"/>
      <c r="U37" s="368">
        <f t="shared" si="4"/>
        <v>5</v>
      </c>
      <c r="V37" s="368"/>
      <c r="W37" s="369" t="str">
        <f>IF('各会計、関係団体の財政状況及び健全化判断比率'!B31="","",'各会計、関係団体の財政状況及び健全化判断比率'!B31)</f>
        <v>伊佐市介護サービス事業特別会計</v>
      </c>
      <c r="X37" s="369"/>
      <c r="Y37" s="369"/>
      <c r="Z37" s="369"/>
      <c r="AA37" s="369"/>
      <c r="AB37" s="369"/>
      <c r="AC37" s="369"/>
      <c r="AD37" s="369"/>
      <c r="AE37" s="369"/>
      <c r="AF37" s="369"/>
      <c r="AG37" s="369"/>
      <c r="AH37" s="369"/>
      <c r="AI37" s="369"/>
      <c r="AJ37" s="369"/>
      <c r="AK37" s="369"/>
      <c r="AL37" s="179"/>
      <c r="AM37" s="368" t="str">
        <f t="shared" si="0"/>
        <v/>
      </c>
      <c r="AN37" s="368"/>
      <c r="AO37" s="369"/>
      <c r="AP37" s="369"/>
      <c r="AQ37" s="369"/>
      <c r="AR37" s="369"/>
      <c r="AS37" s="369"/>
      <c r="AT37" s="369"/>
      <c r="AU37" s="369"/>
      <c r="AV37" s="369"/>
      <c r="AW37" s="369"/>
      <c r="AX37" s="369"/>
      <c r="AY37" s="369"/>
      <c r="AZ37" s="369"/>
      <c r="BA37" s="369"/>
      <c r="BB37" s="369"/>
      <c r="BC37" s="369"/>
      <c r="BD37" s="179"/>
      <c r="BE37" s="368" t="str">
        <f t="shared" si="1"/>
        <v/>
      </c>
      <c r="BF37" s="368"/>
      <c r="BG37" s="369"/>
      <c r="BH37" s="369"/>
      <c r="BI37" s="369"/>
      <c r="BJ37" s="369"/>
      <c r="BK37" s="369"/>
      <c r="BL37" s="369"/>
      <c r="BM37" s="369"/>
      <c r="BN37" s="369"/>
      <c r="BO37" s="369"/>
      <c r="BP37" s="369"/>
      <c r="BQ37" s="369"/>
      <c r="BR37" s="369"/>
      <c r="BS37" s="369"/>
      <c r="BT37" s="369"/>
      <c r="BU37" s="369"/>
      <c r="BV37" s="179"/>
      <c r="BW37" s="368">
        <f t="shared" si="2"/>
        <v>11</v>
      </c>
      <c r="BX37" s="368"/>
      <c r="BY37" s="369" t="str">
        <f>IF('各会計、関係団体の財政状況及び健全化判断比率'!B71="","",'各会計、関係団体の財政状況及び健全化判断比率'!B71)</f>
        <v>大口地方卸売市場管理組合</v>
      </c>
      <c r="BZ37" s="369"/>
      <c r="CA37" s="369"/>
      <c r="CB37" s="369"/>
      <c r="CC37" s="369"/>
      <c r="CD37" s="369"/>
      <c r="CE37" s="369"/>
      <c r="CF37" s="369"/>
      <c r="CG37" s="369"/>
      <c r="CH37" s="369"/>
      <c r="CI37" s="369"/>
      <c r="CJ37" s="369"/>
      <c r="CK37" s="369"/>
      <c r="CL37" s="369"/>
      <c r="CM37" s="369"/>
      <c r="CN37" s="179"/>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206"/>
    </row>
    <row r="38" spans="1:113" ht="32.25" customHeight="1" x14ac:dyDescent="0.15">
      <c r="A38" s="179"/>
      <c r="B38" s="203"/>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79"/>
      <c r="U38" s="368" t="str">
        <f t="shared" si="4"/>
        <v/>
      </c>
      <c r="V38" s="368"/>
      <c r="W38" s="369"/>
      <c r="X38" s="369"/>
      <c r="Y38" s="369"/>
      <c r="Z38" s="369"/>
      <c r="AA38" s="369"/>
      <c r="AB38" s="369"/>
      <c r="AC38" s="369"/>
      <c r="AD38" s="369"/>
      <c r="AE38" s="369"/>
      <c r="AF38" s="369"/>
      <c r="AG38" s="369"/>
      <c r="AH38" s="369"/>
      <c r="AI38" s="369"/>
      <c r="AJ38" s="369"/>
      <c r="AK38" s="369"/>
      <c r="AL38" s="179"/>
      <c r="AM38" s="368" t="str">
        <f t="shared" si="0"/>
        <v/>
      </c>
      <c r="AN38" s="368"/>
      <c r="AO38" s="369"/>
      <c r="AP38" s="369"/>
      <c r="AQ38" s="369"/>
      <c r="AR38" s="369"/>
      <c r="AS38" s="369"/>
      <c r="AT38" s="369"/>
      <c r="AU38" s="369"/>
      <c r="AV38" s="369"/>
      <c r="AW38" s="369"/>
      <c r="AX38" s="369"/>
      <c r="AY38" s="369"/>
      <c r="AZ38" s="369"/>
      <c r="BA38" s="369"/>
      <c r="BB38" s="369"/>
      <c r="BC38" s="369"/>
      <c r="BD38" s="179"/>
      <c r="BE38" s="368" t="str">
        <f t="shared" si="1"/>
        <v/>
      </c>
      <c r="BF38" s="368"/>
      <c r="BG38" s="369"/>
      <c r="BH38" s="369"/>
      <c r="BI38" s="369"/>
      <c r="BJ38" s="369"/>
      <c r="BK38" s="369"/>
      <c r="BL38" s="369"/>
      <c r="BM38" s="369"/>
      <c r="BN38" s="369"/>
      <c r="BO38" s="369"/>
      <c r="BP38" s="369"/>
      <c r="BQ38" s="369"/>
      <c r="BR38" s="369"/>
      <c r="BS38" s="369"/>
      <c r="BT38" s="369"/>
      <c r="BU38" s="369"/>
      <c r="BV38" s="179"/>
      <c r="BW38" s="368">
        <f t="shared" si="2"/>
        <v>12</v>
      </c>
      <c r="BX38" s="368"/>
      <c r="BY38" s="369" t="str">
        <f>IF('各会計、関係団体の財政状況及び健全化判断比率'!B72="","",'各会計、関係団体の財政状況及び健全化判断比率'!B72)</f>
        <v>姶良・伊佐地区介護保険組合</v>
      </c>
      <c r="BZ38" s="369"/>
      <c r="CA38" s="369"/>
      <c r="CB38" s="369"/>
      <c r="CC38" s="369"/>
      <c r="CD38" s="369"/>
      <c r="CE38" s="369"/>
      <c r="CF38" s="369"/>
      <c r="CG38" s="369"/>
      <c r="CH38" s="369"/>
      <c r="CI38" s="369"/>
      <c r="CJ38" s="369"/>
      <c r="CK38" s="369"/>
      <c r="CL38" s="369"/>
      <c r="CM38" s="369"/>
      <c r="CN38" s="179"/>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206"/>
    </row>
    <row r="39" spans="1:113" ht="32.25" customHeight="1" x14ac:dyDescent="0.15">
      <c r="A39" s="179"/>
      <c r="B39" s="203"/>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79"/>
      <c r="U39" s="368" t="str">
        <f t="shared" si="4"/>
        <v/>
      </c>
      <c r="V39" s="368"/>
      <c r="W39" s="369"/>
      <c r="X39" s="369"/>
      <c r="Y39" s="369"/>
      <c r="Z39" s="369"/>
      <c r="AA39" s="369"/>
      <c r="AB39" s="369"/>
      <c r="AC39" s="369"/>
      <c r="AD39" s="369"/>
      <c r="AE39" s="369"/>
      <c r="AF39" s="369"/>
      <c r="AG39" s="369"/>
      <c r="AH39" s="369"/>
      <c r="AI39" s="369"/>
      <c r="AJ39" s="369"/>
      <c r="AK39" s="369"/>
      <c r="AL39" s="179"/>
      <c r="AM39" s="368" t="str">
        <f t="shared" si="0"/>
        <v/>
      </c>
      <c r="AN39" s="368"/>
      <c r="AO39" s="369"/>
      <c r="AP39" s="369"/>
      <c r="AQ39" s="369"/>
      <c r="AR39" s="369"/>
      <c r="AS39" s="369"/>
      <c r="AT39" s="369"/>
      <c r="AU39" s="369"/>
      <c r="AV39" s="369"/>
      <c r="AW39" s="369"/>
      <c r="AX39" s="369"/>
      <c r="AY39" s="369"/>
      <c r="AZ39" s="369"/>
      <c r="BA39" s="369"/>
      <c r="BB39" s="369"/>
      <c r="BC39" s="369"/>
      <c r="BD39" s="179"/>
      <c r="BE39" s="368" t="str">
        <f t="shared" si="1"/>
        <v/>
      </c>
      <c r="BF39" s="368"/>
      <c r="BG39" s="369"/>
      <c r="BH39" s="369"/>
      <c r="BI39" s="369"/>
      <c r="BJ39" s="369"/>
      <c r="BK39" s="369"/>
      <c r="BL39" s="369"/>
      <c r="BM39" s="369"/>
      <c r="BN39" s="369"/>
      <c r="BO39" s="369"/>
      <c r="BP39" s="369"/>
      <c r="BQ39" s="369"/>
      <c r="BR39" s="369"/>
      <c r="BS39" s="369"/>
      <c r="BT39" s="369"/>
      <c r="BU39" s="369"/>
      <c r="BV39" s="179"/>
      <c r="BW39" s="368">
        <f t="shared" si="2"/>
        <v>13</v>
      </c>
      <c r="BX39" s="368"/>
      <c r="BY39" s="369" t="str">
        <f>IF('各会計、関係団体の財政状況及び健全化判断比率'!B73="","",'各会計、関係団体の財政状況及び健全化判断比率'!B73)</f>
        <v>鹿児島県市町村総合事務組合</v>
      </c>
      <c r="BZ39" s="369"/>
      <c r="CA39" s="369"/>
      <c r="CB39" s="369"/>
      <c r="CC39" s="369"/>
      <c r="CD39" s="369"/>
      <c r="CE39" s="369"/>
      <c r="CF39" s="369"/>
      <c r="CG39" s="369"/>
      <c r="CH39" s="369"/>
      <c r="CI39" s="369"/>
      <c r="CJ39" s="369"/>
      <c r="CK39" s="369"/>
      <c r="CL39" s="369"/>
      <c r="CM39" s="369"/>
      <c r="CN39" s="179"/>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206"/>
    </row>
    <row r="40" spans="1:113" ht="32.25" customHeight="1" x14ac:dyDescent="0.15">
      <c r="A40" s="179"/>
      <c r="B40" s="203"/>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79"/>
      <c r="U40" s="368" t="str">
        <f t="shared" si="4"/>
        <v/>
      </c>
      <c r="V40" s="368"/>
      <c r="W40" s="369"/>
      <c r="X40" s="369"/>
      <c r="Y40" s="369"/>
      <c r="Z40" s="369"/>
      <c r="AA40" s="369"/>
      <c r="AB40" s="369"/>
      <c r="AC40" s="369"/>
      <c r="AD40" s="369"/>
      <c r="AE40" s="369"/>
      <c r="AF40" s="369"/>
      <c r="AG40" s="369"/>
      <c r="AH40" s="369"/>
      <c r="AI40" s="369"/>
      <c r="AJ40" s="369"/>
      <c r="AK40" s="369"/>
      <c r="AL40" s="179"/>
      <c r="AM40" s="368" t="str">
        <f t="shared" si="0"/>
        <v/>
      </c>
      <c r="AN40" s="368"/>
      <c r="AO40" s="369"/>
      <c r="AP40" s="369"/>
      <c r="AQ40" s="369"/>
      <c r="AR40" s="369"/>
      <c r="AS40" s="369"/>
      <c r="AT40" s="369"/>
      <c r="AU40" s="369"/>
      <c r="AV40" s="369"/>
      <c r="AW40" s="369"/>
      <c r="AX40" s="369"/>
      <c r="AY40" s="369"/>
      <c r="AZ40" s="369"/>
      <c r="BA40" s="369"/>
      <c r="BB40" s="369"/>
      <c r="BC40" s="369"/>
      <c r="BD40" s="179"/>
      <c r="BE40" s="368" t="str">
        <f t="shared" si="1"/>
        <v/>
      </c>
      <c r="BF40" s="368"/>
      <c r="BG40" s="369"/>
      <c r="BH40" s="369"/>
      <c r="BI40" s="369"/>
      <c r="BJ40" s="369"/>
      <c r="BK40" s="369"/>
      <c r="BL40" s="369"/>
      <c r="BM40" s="369"/>
      <c r="BN40" s="369"/>
      <c r="BO40" s="369"/>
      <c r="BP40" s="369"/>
      <c r="BQ40" s="369"/>
      <c r="BR40" s="369"/>
      <c r="BS40" s="369"/>
      <c r="BT40" s="369"/>
      <c r="BU40" s="369"/>
      <c r="BV40" s="179"/>
      <c r="BW40" s="368">
        <f t="shared" si="2"/>
        <v>14</v>
      </c>
      <c r="BX40" s="368"/>
      <c r="BY40" s="369" t="str">
        <f>IF('各会計、関係団体の財政状況及び健全化判断比率'!B74="","",'各会計、関係団体の財政状況及び健全化判断比率'!B74)</f>
        <v>鹿児島県後期高齢者医療広域連合（一般会計）</v>
      </c>
      <c r="BZ40" s="369"/>
      <c r="CA40" s="369"/>
      <c r="CB40" s="369"/>
      <c r="CC40" s="369"/>
      <c r="CD40" s="369"/>
      <c r="CE40" s="369"/>
      <c r="CF40" s="369"/>
      <c r="CG40" s="369"/>
      <c r="CH40" s="369"/>
      <c r="CI40" s="369"/>
      <c r="CJ40" s="369"/>
      <c r="CK40" s="369"/>
      <c r="CL40" s="369"/>
      <c r="CM40" s="369"/>
      <c r="CN40" s="179"/>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206"/>
    </row>
    <row r="41" spans="1:113" ht="32.25" customHeight="1" x14ac:dyDescent="0.15">
      <c r="A41" s="179"/>
      <c r="B41" s="203"/>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79"/>
      <c r="U41" s="368" t="str">
        <f t="shared" si="4"/>
        <v/>
      </c>
      <c r="V41" s="368"/>
      <c r="W41" s="369"/>
      <c r="X41" s="369"/>
      <c r="Y41" s="369"/>
      <c r="Z41" s="369"/>
      <c r="AA41" s="369"/>
      <c r="AB41" s="369"/>
      <c r="AC41" s="369"/>
      <c r="AD41" s="369"/>
      <c r="AE41" s="369"/>
      <c r="AF41" s="369"/>
      <c r="AG41" s="369"/>
      <c r="AH41" s="369"/>
      <c r="AI41" s="369"/>
      <c r="AJ41" s="369"/>
      <c r="AK41" s="369"/>
      <c r="AL41" s="179"/>
      <c r="AM41" s="368" t="str">
        <f t="shared" si="0"/>
        <v/>
      </c>
      <c r="AN41" s="368"/>
      <c r="AO41" s="369"/>
      <c r="AP41" s="369"/>
      <c r="AQ41" s="369"/>
      <c r="AR41" s="369"/>
      <c r="AS41" s="369"/>
      <c r="AT41" s="369"/>
      <c r="AU41" s="369"/>
      <c r="AV41" s="369"/>
      <c r="AW41" s="369"/>
      <c r="AX41" s="369"/>
      <c r="AY41" s="369"/>
      <c r="AZ41" s="369"/>
      <c r="BA41" s="369"/>
      <c r="BB41" s="369"/>
      <c r="BC41" s="369"/>
      <c r="BD41" s="179"/>
      <c r="BE41" s="368" t="str">
        <f t="shared" si="1"/>
        <v/>
      </c>
      <c r="BF41" s="368"/>
      <c r="BG41" s="369"/>
      <c r="BH41" s="369"/>
      <c r="BI41" s="369"/>
      <c r="BJ41" s="369"/>
      <c r="BK41" s="369"/>
      <c r="BL41" s="369"/>
      <c r="BM41" s="369"/>
      <c r="BN41" s="369"/>
      <c r="BO41" s="369"/>
      <c r="BP41" s="369"/>
      <c r="BQ41" s="369"/>
      <c r="BR41" s="369"/>
      <c r="BS41" s="369"/>
      <c r="BT41" s="369"/>
      <c r="BU41" s="369"/>
      <c r="BV41" s="179"/>
      <c r="BW41" s="368">
        <f t="shared" si="2"/>
        <v>15</v>
      </c>
      <c r="BX41" s="368"/>
      <c r="BY41" s="369" t="str">
        <f>IF('各会計、関係団体の財政状況及び健全化判断比率'!B75="","",'各会計、関係団体の財政状況及び健全化判断比率'!B75)</f>
        <v>鹿児島県後期高齢者医療広域連合（後期高齢者医療特別会計）</v>
      </c>
      <c r="BZ41" s="369"/>
      <c r="CA41" s="369"/>
      <c r="CB41" s="369"/>
      <c r="CC41" s="369"/>
      <c r="CD41" s="369"/>
      <c r="CE41" s="369"/>
      <c r="CF41" s="369"/>
      <c r="CG41" s="369"/>
      <c r="CH41" s="369"/>
      <c r="CI41" s="369"/>
      <c r="CJ41" s="369"/>
      <c r="CK41" s="369"/>
      <c r="CL41" s="369"/>
      <c r="CM41" s="369"/>
      <c r="CN41" s="179"/>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206"/>
    </row>
    <row r="42" spans="1:113" ht="32.25" customHeight="1" x14ac:dyDescent="0.15">
      <c r="B42" s="203"/>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79"/>
      <c r="U42" s="368" t="str">
        <f t="shared" si="4"/>
        <v/>
      </c>
      <c r="V42" s="368"/>
      <c r="W42" s="369"/>
      <c r="X42" s="369"/>
      <c r="Y42" s="369"/>
      <c r="Z42" s="369"/>
      <c r="AA42" s="369"/>
      <c r="AB42" s="369"/>
      <c r="AC42" s="369"/>
      <c r="AD42" s="369"/>
      <c r="AE42" s="369"/>
      <c r="AF42" s="369"/>
      <c r="AG42" s="369"/>
      <c r="AH42" s="369"/>
      <c r="AI42" s="369"/>
      <c r="AJ42" s="369"/>
      <c r="AK42" s="369"/>
      <c r="AL42" s="179"/>
      <c r="AM42" s="368" t="str">
        <f t="shared" si="0"/>
        <v/>
      </c>
      <c r="AN42" s="368"/>
      <c r="AO42" s="369"/>
      <c r="AP42" s="369"/>
      <c r="AQ42" s="369"/>
      <c r="AR42" s="369"/>
      <c r="AS42" s="369"/>
      <c r="AT42" s="369"/>
      <c r="AU42" s="369"/>
      <c r="AV42" s="369"/>
      <c r="AW42" s="369"/>
      <c r="AX42" s="369"/>
      <c r="AY42" s="369"/>
      <c r="AZ42" s="369"/>
      <c r="BA42" s="369"/>
      <c r="BB42" s="369"/>
      <c r="BC42" s="369"/>
      <c r="BD42" s="179"/>
      <c r="BE42" s="368" t="str">
        <f t="shared" si="1"/>
        <v/>
      </c>
      <c r="BF42" s="368"/>
      <c r="BG42" s="369"/>
      <c r="BH42" s="369"/>
      <c r="BI42" s="369"/>
      <c r="BJ42" s="369"/>
      <c r="BK42" s="369"/>
      <c r="BL42" s="369"/>
      <c r="BM42" s="369"/>
      <c r="BN42" s="369"/>
      <c r="BO42" s="369"/>
      <c r="BP42" s="369"/>
      <c r="BQ42" s="369"/>
      <c r="BR42" s="369"/>
      <c r="BS42" s="369"/>
      <c r="BT42" s="369"/>
      <c r="BU42" s="369"/>
      <c r="BV42" s="179"/>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79"/>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206"/>
    </row>
    <row r="43" spans="1:113" ht="32.25" customHeight="1" x14ac:dyDescent="0.15">
      <c r="B43" s="203"/>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79"/>
      <c r="U43" s="368" t="str">
        <f t="shared" si="4"/>
        <v/>
      </c>
      <c r="V43" s="368"/>
      <c r="W43" s="369"/>
      <c r="X43" s="369"/>
      <c r="Y43" s="369"/>
      <c r="Z43" s="369"/>
      <c r="AA43" s="369"/>
      <c r="AB43" s="369"/>
      <c r="AC43" s="369"/>
      <c r="AD43" s="369"/>
      <c r="AE43" s="369"/>
      <c r="AF43" s="369"/>
      <c r="AG43" s="369"/>
      <c r="AH43" s="369"/>
      <c r="AI43" s="369"/>
      <c r="AJ43" s="369"/>
      <c r="AK43" s="369"/>
      <c r="AL43" s="179"/>
      <c r="AM43" s="368" t="str">
        <f t="shared" si="0"/>
        <v/>
      </c>
      <c r="AN43" s="368"/>
      <c r="AO43" s="369"/>
      <c r="AP43" s="369"/>
      <c r="AQ43" s="369"/>
      <c r="AR43" s="369"/>
      <c r="AS43" s="369"/>
      <c r="AT43" s="369"/>
      <c r="AU43" s="369"/>
      <c r="AV43" s="369"/>
      <c r="AW43" s="369"/>
      <c r="AX43" s="369"/>
      <c r="AY43" s="369"/>
      <c r="AZ43" s="369"/>
      <c r="BA43" s="369"/>
      <c r="BB43" s="369"/>
      <c r="BC43" s="369"/>
      <c r="BD43" s="179"/>
      <c r="BE43" s="368" t="str">
        <f t="shared" si="1"/>
        <v/>
      </c>
      <c r="BF43" s="368"/>
      <c r="BG43" s="369"/>
      <c r="BH43" s="369"/>
      <c r="BI43" s="369"/>
      <c r="BJ43" s="369"/>
      <c r="BK43" s="369"/>
      <c r="BL43" s="369"/>
      <c r="BM43" s="369"/>
      <c r="BN43" s="369"/>
      <c r="BO43" s="369"/>
      <c r="BP43" s="369"/>
      <c r="BQ43" s="369"/>
      <c r="BR43" s="369"/>
      <c r="BS43" s="369"/>
      <c r="BT43" s="369"/>
      <c r="BU43" s="369"/>
      <c r="BV43" s="179"/>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79"/>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194</v>
      </c>
      <c r="E46" s="365" t="s">
        <v>195</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196</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197</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198</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199</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200</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201</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202</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Sw8mvGjNKwwE0T/mCbxpqOFSnNev+t2LOpY0ra8NxF6HcsglHdJd6pdVRxbEY/+qBL9Mo3RZ0Kba1rWvdHnqQ==" saltValue="mSY/uBAXxNBPxeXmNMuw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4" t="s">
        <v>534</v>
      </c>
      <c r="D34" s="1154"/>
      <c r="E34" s="1155"/>
      <c r="F34" s="32">
        <v>5.49</v>
      </c>
      <c r="G34" s="33">
        <v>6.92</v>
      </c>
      <c r="H34" s="33">
        <v>12.8</v>
      </c>
      <c r="I34" s="33">
        <v>11.65</v>
      </c>
      <c r="J34" s="34">
        <v>10.91</v>
      </c>
      <c r="K34" s="22"/>
      <c r="L34" s="22"/>
      <c r="M34" s="22"/>
      <c r="N34" s="22"/>
      <c r="O34" s="22"/>
      <c r="P34" s="22"/>
    </row>
    <row r="35" spans="1:16" ht="39" customHeight="1" x14ac:dyDescent="0.15">
      <c r="A35" s="22"/>
      <c r="B35" s="35"/>
      <c r="C35" s="1148" t="s">
        <v>535</v>
      </c>
      <c r="D35" s="1149"/>
      <c r="E35" s="1150"/>
      <c r="F35" s="36">
        <v>5.81</v>
      </c>
      <c r="G35" s="37">
        <v>5.6</v>
      </c>
      <c r="H35" s="37">
        <v>5.52</v>
      </c>
      <c r="I35" s="37">
        <v>6.89</v>
      </c>
      <c r="J35" s="38">
        <v>7.78</v>
      </c>
      <c r="K35" s="22"/>
      <c r="L35" s="22"/>
      <c r="M35" s="22"/>
      <c r="N35" s="22"/>
      <c r="O35" s="22"/>
      <c r="P35" s="22"/>
    </row>
    <row r="36" spans="1:16" ht="39" customHeight="1" x14ac:dyDescent="0.15">
      <c r="A36" s="22"/>
      <c r="B36" s="35"/>
      <c r="C36" s="1148" t="s">
        <v>536</v>
      </c>
      <c r="D36" s="1149"/>
      <c r="E36" s="1150"/>
      <c r="F36" s="36">
        <v>0.47</v>
      </c>
      <c r="G36" s="37">
        <v>0.6</v>
      </c>
      <c r="H36" s="37">
        <v>0.7</v>
      </c>
      <c r="I36" s="37">
        <v>0.95</v>
      </c>
      <c r="J36" s="38">
        <v>0.48</v>
      </c>
      <c r="K36" s="22"/>
      <c r="L36" s="22"/>
      <c r="M36" s="22"/>
      <c r="N36" s="22"/>
      <c r="O36" s="22"/>
      <c r="P36" s="22"/>
    </row>
    <row r="37" spans="1:16" ht="39" customHeight="1" x14ac:dyDescent="0.15">
      <c r="A37" s="22"/>
      <c r="B37" s="35"/>
      <c r="C37" s="1148" t="s">
        <v>537</v>
      </c>
      <c r="D37" s="1149"/>
      <c r="E37" s="1150"/>
      <c r="F37" s="36">
        <v>0.01</v>
      </c>
      <c r="G37" s="37">
        <v>0</v>
      </c>
      <c r="H37" s="37">
        <v>0.01</v>
      </c>
      <c r="I37" s="37">
        <v>0.02</v>
      </c>
      <c r="J37" s="38">
        <v>0.05</v>
      </c>
      <c r="K37" s="22"/>
      <c r="L37" s="22"/>
      <c r="M37" s="22"/>
      <c r="N37" s="22"/>
      <c r="O37" s="22"/>
      <c r="P37" s="22"/>
    </row>
    <row r="38" spans="1:16" ht="39" customHeight="1" x14ac:dyDescent="0.15">
      <c r="A38" s="22"/>
      <c r="B38" s="35"/>
      <c r="C38" s="1148" t="s">
        <v>538</v>
      </c>
      <c r="D38" s="1149"/>
      <c r="E38" s="1150"/>
      <c r="F38" s="36" t="s">
        <v>487</v>
      </c>
      <c r="G38" s="37" t="s">
        <v>487</v>
      </c>
      <c r="H38" s="37" t="s">
        <v>487</v>
      </c>
      <c r="I38" s="37" t="s">
        <v>487</v>
      </c>
      <c r="J38" s="38">
        <v>0.03</v>
      </c>
      <c r="K38" s="22"/>
      <c r="L38" s="22"/>
      <c r="M38" s="22"/>
      <c r="N38" s="22"/>
      <c r="O38" s="22"/>
      <c r="P38" s="22"/>
    </row>
    <row r="39" spans="1:16" ht="39" customHeight="1" x14ac:dyDescent="0.15">
      <c r="A39" s="22"/>
      <c r="B39" s="35"/>
      <c r="C39" s="1148" t="s">
        <v>539</v>
      </c>
      <c r="D39" s="1149"/>
      <c r="E39" s="1150"/>
      <c r="F39" s="36">
        <v>0.01</v>
      </c>
      <c r="G39" s="37">
        <v>0.02</v>
      </c>
      <c r="H39" s="37">
        <v>0</v>
      </c>
      <c r="I39" s="37">
        <v>0.02</v>
      </c>
      <c r="J39" s="38">
        <v>0.01</v>
      </c>
      <c r="K39" s="22"/>
      <c r="L39" s="22"/>
      <c r="M39" s="22"/>
      <c r="N39" s="22"/>
      <c r="O39" s="22"/>
      <c r="P39" s="22"/>
    </row>
    <row r="40" spans="1:16" ht="39" customHeight="1" x14ac:dyDescent="0.15">
      <c r="A40" s="22"/>
      <c r="B40" s="35"/>
      <c r="C40" s="1148" t="s">
        <v>540</v>
      </c>
      <c r="D40" s="1149"/>
      <c r="E40" s="1150"/>
      <c r="F40" s="36">
        <v>0.02</v>
      </c>
      <c r="G40" s="37">
        <v>0</v>
      </c>
      <c r="H40" s="37">
        <v>0</v>
      </c>
      <c r="I40" s="37">
        <v>0</v>
      </c>
      <c r="J40" s="38">
        <v>0</v>
      </c>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541</v>
      </c>
      <c r="D42" s="1149"/>
      <c r="E42" s="1150"/>
      <c r="F42" s="36" t="s">
        <v>487</v>
      </c>
      <c r="G42" s="37" t="s">
        <v>487</v>
      </c>
      <c r="H42" s="37" t="s">
        <v>487</v>
      </c>
      <c r="I42" s="37" t="s">
        <v>487</v>
      </c>
      <c r="J42" s="38" t="s">
        <v>487</v>
      </c>
      <c r="K42" s="22"/>
      <c r="L42" s="22"/>
      <c r="M42" s="22"/>
      <c r="N42" s="22"/>
      <c r="O42" s="22"/>
      <c r="P42" s="22"/>
    </row>
    <row r="43" spans="1:16" ht="39" customHeight="1" thickBot="1" x14ac:dyDescent="0.2">
      <c r="A43" s="22"/>
      <c r="B43" s="40"/>
      <c r="C43" s="1151" t="s">
        <v>542</v>
      </c>
      <c r="D43" s="1152"/>
      <c r="E43" s="1153"/>
      <c r="F43" s="41">
        <v>0.03</v>
      </c>
      <c r="G43" s="42">
        <v>0.01</v>
      </c>
      <c r="H43" s="42">
        <v>7.0000000000000007E-2</v>
      </c>
      <c r="I43" s="42">
        <v>0.28999999999999998</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KttxvlDo/HSq4mCqP/+zPhJhfzehtf992zx7YccO6w/M6qoeO2ObM71hulFx2z2AYHLGpEQ/ypYdQ0KUynaA==" saltValue="TPV0+7hXKNs6PCYY3hWU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9" t="s">
        <v>9</v>
      </c>
      <c r="C45" s="1180"/>
      <c r="D45" s="58"/>
      <c r="E45" s="1185" t="s">
        <v>10</v>
      </c>
      <c r="F45" s="1185"/>
      <c r="G45" s="1185"/>
      <c r="H45" s="1185"/>
      <c r="I45" s="1185"/>
      <c r="J45" s="1186"/>
      <c r="K45" s="59">
        <v>1684</v>
      </c>
      <c r="L45" s="60">
        <v>1857</v>
      </c>
      <c r="M45" s="60">
        <v>1902</v>
      </c>
      <c r="N45" s="60">
        <v>1914</v>
      </c>
      <c r="O45" s="61">
        <v>1891</v>
      </c>
      <c r="P45" s="48"/>
      <c r="Q45" s="48"/>
      <c r="R45" s="48"/>
      <c r="S45" s="48"/>
      <c r="T45" s="48"/>
      <c r="U45" s="48"/>
    </row>
    <row r="46" spans="1:21" ht="30.75" customHeight="1" x14ac:dyDescent="0.15">
      <c r="A46" s="48"/>
      <c r="B46" s="1181"/>
      <c r="C46" s="1182"/>
      <c r="D46" s="62"/>
      <c r="E46" s="1158" t="s">
        <v>11</v>
      </c>
      <c r="F46" s="1158"/>
      <c r="G46" s="1158"/>
      <c r="H46" s="1158"/>
      <c r="I46" s="1158"/>
      <c r="J46" s="1159"/>
      <c r="K46" s="63" t="s">
        <v>487</v>
      </c>
      <c r="L46" s="64" t="s">
        <v>487</v>
      </c>
      <c r="M46" s="64" t="s">
        <v>487</v>
      </c>
      <c r="N46" s="64" t="s">
        <v>487</v>
      </c>
      <c r="O46" s="65" t="s">
        <v>487</v>
      </c>
      <c r="P46" s="48"/>
      <c r="Q46" s="48"/>
      <c r="R46" s="48"/>
      <c r="S46" s="48"/>
      <c r="T46" s="48"/>
      <c r="U46" s="48"/>
    </row>
    <row r="47" spans="1:21" ht="30.75" customHeight="1" x14ac:dyDescent="0.15">
      <c r="A47" s="48"/>
      <c r="B47" s="1181"/>
      <c r="C47" s="1182"/>
      <c r="D47" s="62"/>
      <c r="E47" s="1158" t="s">
        <v>12</v>
      </c>
      <c r="F47" s="1158"/>
      <c r="G47" s="1158"/>
      <c r="H47" s="1158"/>
      <c r="I47" s="1158"/>
      <c r="J47" s="1159"/>
      <c r="K47" s="63" t="s">
        <v>487</v>
      </c>
      <c r="L47" s="64" t="s">
        <v>487</v>
      </c>
      <c r="M47" s="64" t="s">
        <v>487</v>
      </c>
      <c r="N47" s="64" t="s">
        <v>487</v>
      </c>
      <c r="O47" s="65" t="s">
        <v>487</v>
      </c>
      <c r="P47" s="48"/>
      <c r="Q47" s="48"/>
      <c r="R47" s="48"/>
      <c r="S47" s="48"/>
      <c r="T47" s="48"/>
      <c r="U47" s="48"/>
    </row>
    <row r="48" spans="1:21" ht="30.75" customHeight="1" x14ac:dyDescent="0.15">
      <c r="A48" s="48"/>
      <c r="B48" s="1181"/>
      <c r="C48" s="1182"/>
      <c r="D48" s="62"/>
      <c r="E48" s="1158" t="s">
        <v>13</v>
      </c>
      <c r="F48" s="1158"/>
      <c r="G48" s="1158"/>
      <c r="H48" s="1158"/>
      <c r="I48" s="1158"/>
      <c r="J48" s="1159"/>
      <c r="K48" s="63">
        <v>146</v>
      </c>
      <c r="L48" s="64">
        <v>144</v>
      </c>
      <c r="M48" s="64">
        <v>123</v>
      </c>
      <c r="N48" s="64">
        <v>126</v>
      </c>
      <c r="O48" s="65">
        <v>126</v>
      </c>
      <c r="P48" s="48"/>
      <c r="Q48" s="48"/>
      <c r="R48" s="48"/>
      <c r="S48" s="48"/>
      <c r="T48" s="48"/>
      <c r="U48" s="48"/>
    </row>
    <row r="49" spans="1:21" ht="30.75" customHeight="1" x14ac:dyDescent="0.15">
      <c r="A49" s="48"/>
      <c r="B49" s="1181"/>
      <c r="C49" s="1182"/>
      <c r="D49" s="62"/>
      <c r="E49" s="1158" t="s">
        <v>14</v>
      </c>
      <c r="F49" s="1158"/>
      <c r="G49" s="1158"/>
      <c r="H49" s="1158"/>
      <c r="I49" s="1158"/>
      <c r="J49" s="1159"/>
      <c r="K49" s="63">
        <v>7</v>
      </c>
      <c r="L49" s="64">
        <v>12</v>
      </c>
      <c r="M49" s="64">
        <v>12</v>
      </c>
      <c r="N49" s="64">
        <v>12</v>
      </c>
      <c r="O49" s="65">
        <v>11</v>
      </c>
      <c r="P49" s="48"/>
      <c r="Q49" s="48"/>
      <c r="R49" s="48"/>
      <c r="S49" s="48"/>
      <c r="T49" s="48"/>
      <c r="U49" s="48"/>
    </row>
    <row r="50" spans="1:21" ht="30.75" customHeight="1" x14ac:dyDescent="0.15">
      <c r="A50" s="48"/>
      <c r="B50" s="1181"/>
      <c r="C50" s="1182"/>
      <c r="D50" s="62"/>
      <c r="E50" s="1158" t="s">
        <v>15</v>
      </c>
      <c r="F50" s="1158"/>
      <c r="G50" s="1158"/>
      <c r="H50" s="1158"/>
      <c r="I50" s="1158"/>
      <c r="J50" s="1159"/>
      <c r="K50" s="63">
        <v>68</v>
      </c>
      <c r="L50" s="64">
        <v>52</v>
      </c>
      <c r="M50" s="64">
        <v>38</v>
      </c>
      <c r="N50" s="64">
        <v>25</v>
      </c>
      <c r="O50" s="65">
        <v>9</v>
      </c>
      <c r="P50" s="48"/>
      <c r="Q50" s="48"/>
      <c r="R50" s="48"/>
      <c r="S50" s="48"/>
      <c r="T50" s="48"/>
      <c r="U50" s="48"/>
    </row>
    <row r="51" spans="1:21" ht="30.75" customHeight="1" x14ac:dyDescent="0.15">
      <c r="A51" s="48"/>
      <c r="B51" s="1183"/>
      <c r="C51" s="1184"/>
      <c r="D51" s="66"/>
      <c r="E51" s="1158" t="s">
        <v>16</v>
      </c>
      <c r="F51" s="1158"/>
      <c r="G51" s="1158"/>
      <c r="H51" s="1158"/>
      <c r="I51" s="1158"/>
      <c r="J51" s="1159"/>
      <c r="K51" s="63">
        <v>0</v>
      </c>
      <c r="L51" s="64">
        <v>0</v>
      </c>
      <c r="M51" s="64">
        <v>0</v>
      </c>
      <c r="N51" s="64">
        <v>0</v>
      </c>
      <c r="O51" s="65">
        <v>0</v>
      </c>
      <c r="P51" s="48"/>
      <c r="Q51" s="48"/>
      <c r="R51" s="48"/>
      <c r="S51" s="48"/>
      <c r="T51" s="48"/>
      <c r="U51" s="48"/>
    </row>
    <row r="52" spans="1:21" ht="30.75" customHeight="1" x14ac:dyDescent="0.15">
      <c r="A52" s="48"/>
      <c r="B52" s="1156" t="s">
        <v>17</v>
      </c>
      <c r="C52" s="1157"/>
      <c r="D52" s="66"/>
      <c r="E52" s="1158" t="s">
        <v>18</v>
      </c>
      <c r="F52" s="1158"/>
      <c r="G52" s="1158"/>
      <c r="H52" s="1158"/>
      <c r="I52" s="1158"/>
      <c r="J52" s="1159"/>
      <c r="K52" s="63">
        <v>1260</v>
      </c>
      <c r="L52" s="64">
        <v>1368</v>
      </c>
      <c r="M52" s="64">
        <v>1368</v>
      </c>
      <c r="N52" s="64">
        <v>1309</v>
      </c>
      <c r="O52" s="65">
        <v>1296</v>
      </c>
      <c r="P52" s="48"/>
      <c r="Q52" s="48"/>
      <c r="R52" s="48"/>
      <c r="S52" s="48"/>
      <c r="T52" s="48"/>
      <c r="U52" s="48"/>
    </row>
    <row r="53" spans="1:21" ht="30.75" customHeight="1" thickBot="1" x14ac:dyDescent="0.2">
      <c r="A53" s="48"/>
      <c r="B53" s="1160" t="s">
        <v>19</v>
      </c>
      <c r="C53" s="1161"/>
      <c r="D53" s="67"/>
      <c r="E53" s="1162" t="s">
        <v>20</v>
      </c>
      <c r="F53" s="1162"/>
      <c r="G53" s="1162"/>
      <c r="H53" s="1162"/>
      <c r="I53" s="1162"/>
      <c r="J53" s="1163"/>
      <c r="K53" s="68">
        <v>645</v>
      </c>
      <c r="L53" s="69">
        <v>697</v>
      </c>
      <c r="M53" s="69">
        <v>707</v>
      </c>
      <c r="N53" s="69">
        <v>768</v>
      </c>
      <c r="O53" s="70">
        <v>741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4" t="s">
        <v>24</v>
      </c>
      <c r="C58" s="1165"/>
      <c r="D58" s="1170" t="s">
        <v>25</v>
      </c>
      <c r="E58" s="1171"/>
      <c r="F58" s="1171"/>
      <c r="G58" s="1171"/>
      <c r="H58" s="1171"/>
      <c r="I58" s="1171"/>
      <c r="J58" s="1172"/>
      <c r="K58" s="83"/>
      <c r="L58" s="84"/>
      <c r="M58" s="84"/>
      <c r="N58" s="84"/>
      <c r="O58" s="85"/>
    </row>
    <row r="59" spans="1:21" ht="31.5" customHeight="1" x14ac:dyDescent="0.15">
      <c r="B59" s="1166"/>
      <c r="C59" s="1167"/>
      <c r="D59" s="1173" t="s">
        <v>26</v>
      </c>
      <c r="E59" s="1174"/>
      <c r="F59" s="1174"/>
      <c r="G59" s="1174"/>
      <c r="H59" s="1174"/>
      <c r="I59" s="1174"/>
      <c r="J59" s="1175"/>
      <c r="K59" s="86"/>
      <c r="L59" s="87"/>
      <c r="M59" s="87"/>
      <c r="N59" s="87"/>
      <c r="O59" s="88"/>
    </row>
    <row r="60" spans="1:21" ht="31.5" customHeight="1" thickBot="1" x14ac:dyDescent="0.2">
      <c r="B60" s="1168"/>
      <c r="C60" s="1169"/>
      <c r="D60" s="1176" t="s">
        <v>27</v>
      </c>
      <c r="E60" s="1177"/>
      <c r="F60" s="1177"/>
      <c r="G60" s="1177"/>
      <c r="H60" s="1177"/>
      <c r="I60" s="1177"/>
      <c r="J60" s="1178"/>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uh0bZ4m5zTkRO1CyaiIkqbqLHG6sKmZz23JI7TIflACqDvE0XEFAzFzuysPOqaRlCNivur5jNurfv8bhByrdA==" saltValue="qljQmpqRVVXIaO0rBssh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9" t="s">
        <v>30</v>
      </c>
      <c r="C41" s="1200"/>
      <c r="D41" s="105"/>
      <c r="E41" s="1201" t="s">
        <v>31</v>
      </c>
      <c r="F41" s="1201"/>
      <c r="G41" s="1201"/>
      <c r="H41" s="1202"/>
      <c r="I41" s="353">
        <v>16116</v>
      </c>
      <c r="J41" s="354">
        <v>15319</v>
      </c>
      <c r="K41" s="354">
        <v>14970</v>
      </c>
      <c r="L41" s="354">
        <v>14021</v>
      </c>
      <c r="M41" s="355">
        <v>13253</v>
      </c>
    </row>
    <row r="42" spans="2:13" ht="27.75" customHeight="1" x14ac:dyDescent="0.15">
      <c r="B42" s="1189"/>
      <c r="C42" s="1190"/>
      <c r="D42" s="106"/>
      <c r="E42" s="1193" t="s">
        <v>32</v>
      </c>
      <c r="F42" s="1193"/>
      <c r="G42" s="1193"/>
      <c r="H42" s="1194"/>
      <c r="I42" s="356">
        <v>4</v>
      </c>
      <c r="J42" s="357">
        <v>1</v>
      </c>
      <c r="K42" s="357">
        <v>1</v>
      </c>
      <c r="L42" s="357" t="s">
        <v>487</v>
      </c>
      <c r="M42" s="358" t="s">
        <v>487</v>
      </c>
    </row>
    <row r="43" spans="2:13" ht="27.75" customHeight="1" x14ac:dyDescent="0.15">
      <c r="B43" s="1189"/>
      <c r="C43" s="1190"/>
      <c r="D43" s="106"/>
      <c r="E43" s="1193" t="s">
        <v>33</v>
      </c>
      <c r="F43" s="1193"/>
      <c r="G43" s="1193"/>
      <c r="H43" s="1194"/>
      <c r="I43" s="356">
        <v>1013</v>
      </c>
      <c r="J43" s="357">
        <v>951</v>
      </c>
      <c r="K43" s="357">
        <v>845</v>
      </c>
      <c r="L43" s="357">
        <v>694</v>
      </c>
      <c r="M43" s="358">
        <v>545</v>
      </c>
    </row>
    <row r="44" spans="2:13" ht="27.75" customHeight="1" x14ac:dyDescent="0.15">
      <c r="B44" s="1189"/>
      <c r="C44" s="1190"/>
      <c r="D44" s="106"/>
      <c r="E44" s="1193" t="s">
        <v>34</v>
      </c>
      <c r="F44" s="1193"/>
      <c r="G44" s="1193"/>
      <c r="H44" s="1194"/>
      <c r="I44" s="356">
        <v>50</v>
      </c>
      <c r="J44" s="357">
        <v>38</v>
      </c>
      <c r="K44" s="357">
        <v>26</v>
      </c>
      <c r="L44" s="357">
        <v>14</v>
      </c>
      <c r="M44" s="358">
        <v>4</v>
      </c>
    </row>
    <row r="45" spans="2:13" ht="27.75" customHeight="1" x14ac:dyDescent="0.15">
      <c r="B45" s="1189"/>
      <c r="C45" s="1190"/>
      <c r="D45" s="106"/>
      <c r="E45" s="1193" t="s">
        <v>35</v>
      </c>
      <c r="F45" s="1193"/>
      <c r="G45" s="1193"/>
      <c r="H45" s="1194"/>
      <c r="I45" s="356">
        <v>1537</v>
      </c>
      <c r="J45" s="357">
        <v>1548</v>
      </c>
      <c r="K45" s="357">
        <v>1493</v>
      </c>
      <c r="L45" s="357">
        <v>1450</v>
      </c>
      <c r="M45" s="358">
        <v>1508</v>
      </c>
    </row>
    <row r="46" spans="2:13" ht="27.75" customHeight="1" x14ac:dyDescent="0.15">
      <c r="B46" s="1189"/>
      <c r="C46" s="1190"/>
      <c r="D46" s="107"/>
      <c r="E46" s="1193" t="s">
        <v>36</v>
      </c>
      <c r="F46" s="1193"/>
      <c r="G46" s="1193"/>
      <c r="H46" s="1194"/>
      <c r="I46" s="356" t="s">
        <v>487</v>
      </c>
      <c r="J46" s="357" t="s">
        <v>487</v>
      </c>
      <c r="K46" s="357" t="s">
        <v>487</v>
      </c>
      <c r="L46" s="357" t="s">
        <v>487</v>
      </c>
      <c r="M46" s="358" t="s">
        <v>487</v>
      </c>
    </row>
    <row r="47" spans="2:13" ht="27.75" customHeight="1" x14ac:dyDescent="0.15">
      <c r="B47" s="1189"/>
      <c r="C47" s="1190"/>
      <c r="D47" s="108"/>
      <c r="E47" s="1203" t="s">
        <v>37</v>
      </c>
      <c r="F47" s="1204"/>
      <c r="G47" s="1204"/>
      <c r="H47" s="1205"/>
      <c r="I47" s="356" t="s">
        <v>487</v>
      </c>
      <c r="J47" s="357" t="s">
        <v>487</v>
      </c>
      <c r="K47" s="357" t="s">
        <v>487</v>
      </c>
      <c r="L47" s="357" t="s">
        <v>487</v>
      </c>
      <c r="M47" s="358" t="s">
        <v>487</v>
      </c>
    </row>
    <row r="48" spans="2:13" ht="27.75" customHeight="1" x14ac:dyDescent="0.15">
      <c r="B48" s="1189"/>
      <c r="C48" s="1190"/>
      <c r="D48" s="106"/>
      <c r="E48" s="1193" t="s">
        <v>38</v>
      </c>
      <c r="F48" s="1193"/>
      <c r="G48" s="1193"/>
      <c r="H48" s="1194"/>
      <c r="I48" s="356" t="s">
        <v>487</v>
      </c>
      <c r="J48" s="357" t="s">
        <v>487</v>
      </c>
      <c r="K48" s="357" t="s">
        <v>487</v>
      </c>
      <c r="L48" s="357" t="s">
        <v>487</v>
      </c>
      <c r="M48" s="358" t="s">
        <v>487</v>
      </c>
    </row>
    <row r="49" spans="2:13" ht="27.75" customHeight="1" x14ac:dyDescent="0.15">
      <c r="B49" s="1191"/>
      <c r="C49" s="1192"/>
      <c r="D49" s="106"/>
      <c r="E49" s="1193" t="s">
        <v>39</v>
      </c>
      <c r="F49" s="1193"/>
      <c r="G49" s="1193"/>
      <c r="H49" s="1194"/>
      <c r="I49" s="356" t="s">
        <v>487</v>
      </c>
      <c r="J49" s="357" t="s">
        <v>487</v>
      </c>
      <c r="K49" s="357" t="s">
        <v>487</v>
      </c>
      <c r="L49" s="357" t="s">
        <v>487</v>
      </c>
      <c r="M49" s="358" t="s">
        <v>487</v>
      </c>
    </row>
    <row r="50" spans="2:13" ht="27.75" customHeight="1" x14ac:dyDescent="0.15">
      <c r="B50" s="1187" t="s">
        <v>40</v>
      </c>
      <c r="C50" s="1188"/>
      <c r="D50" s="109"/>
      <c r="E50" s="1193" t="s">
        <v>41</v>
      </c>
      <c r="F50" s="1193"/>
      <c r="G50" s="1193"/>
      <c r="H50" s="1194"/>
      <c r="I50" s="356">
        <v>9183</v>
      </c>
      <c r="J50" s="357">
        <v>8837</v>
      </c>
      <c r="K50" s="357">
        <v>9895</v>
      </c>
      <c r="L50" s="357">
        <v>10584</v>
      </c>
      <c r="M50" s="358">
        <v>11003</v>
      </c>
    </row>
    <row r="51" spans="2:13" ht="27.75" customHeight="1" x14ac:dyDescent="0.15">
      <c r="B51" s="1189"/>
      <c r="C51" s="1190"/>
      <c r="D51" s="106"/>
      <c r="E51" s="1193" t="s">
        <v>42</v>
      </c>
      <c r="F51" s="1193"/>
      <c r="G51" s="1193"/>
      <c r="H51" s="1194"/>
      <c r="I51" s="356">
        <v>158</v>
      </c>
      <c r="J51" s="357">
        <v>132</v>
      </c>
      <c r="K51" s="357">
        <v>93</v>
      </c>
      <c r="L51" s="357">
        <v>48</v>
      </c>
      <c r="M51" s="358">
        <v>14</v>
      </c>
    </row>
    <row r="52" spans="2:13" ht="27.75" customHeight="1" x14ac:dyDescent="0.15">
      <c r="B52" s="1191"/>
      <c r="C52" s="1192"/>
      <c r="D52" s="106"/>
      <c r="E52" s="1193" t="s">
        <v>43</v>
      </c>
      <c r="F52" s="1193"/>
      <c r="G52" s="1193"/>
      <c r="H52" s="1194"/>
      <c r="I52" s="356">
        <v>12713</v>
      </c>
      <c r="J52" s="357">
        <v>12218</v>
      </c>
      <c r="K52" s="357">
        <v>11758</v>
      </c>
      <c r="L52" s="357">
        <v>11237</v>
      </c>
      <c r="M52" s="358">
        <v>11293</v>
      </c>
    </row>
    <row r="53" spans="2:13" ht="27.75" customHeight="1" thickBot="1" x14ac:dyDescent="0.2">
      <c r="B53" s="1195" t="s">
        <v>19</v>
      </c>
      <c r="C53" s="1196"/>
      <c r="D53" s="110"/>
      <c r="E53" s="1197" t="s">
        <v>44</v>
      </c>
      <c r="F53" s="1197"/>
      <c r="G53" s="1197"/>
      <c r="H53" s="1198"/>
      <c r="I53" s="359">
        <v>-3335</v>
      </c>
      <c r="J53" s="360">
        <v>-3330</v>
      </c>
      <c r="K53" s="360">
        <v>-4412</v>
      </c>
      <c r="L53" s="360">
        <v>-5689</v>
      </c>
      <c r="M53" s="361">
        <v>-6999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6wlM9pT4ra8ceDyDVqN9OfQSjOOkYYMwXx3ALBBnCND+SfRHyY+cTmwbAnUnXrtcPt7Wq3YvDntVTrMPmuJ2w==" saltValue="UVKpTTggK7Jhnr8CZt/T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4" t="s">
        <v>46</v>
      </c>
      <c r="D55" s="1214"/>
      <c r="E55" s="1215"/>
      <c r="F55" s="122">
        <v>5416</v>
      </c>
      <c r="G55" s="122">
        <v>5228</v>
      </c>
      <c r="H55" s="123">
        <v>5053</v>
      </c>
    </row>
    <row r="56" spans="2:8" ht="52.5" customHeight="1" x14ac:dyDescent="0.15">
      <c r="B56" s="124"/>
      <c r="C56" s="1216" t="s">
        <v>47</v>
      </c>
      <c r="D56" s="1216"/>
      <c r="E56" s="1217"/>
      <c r="F56" s="125">
        <v>1116</v>
      </c>
      <c r="G56" s="125">
        <v>1697</v>
      </c>
      <c r="H56" s="126">
        <v>2017</v>
      </c>
    </row>
    <row r="57" spans="2:8" ht="53.25" customHeight="1" x14ac:dyDescent="0.15">
      <c r="B57" s="124"/>
      <c r="C57" s="1218" t="s">
        <v>48</v>
      </c>
      <c r="D57" s="1218"/>
      <c r="E57" s="1219"/>
      <c r="F57" s="127">
        <v>2311</v>
      </c>
      <c r="G57" s="127">
        <v>2543</v>
      </c>
      <c r="H57" s="128">
        <v>2817</v>
      </c>
    </row>
    <row r="58" spans="2:8" ht="45.75" customHeight="1" x14ac:dyDescent="0.15">
      <c r="B58" s="129"/>
      <c r="C58" s="1206" t="s">
        <v>549</v>
      </c>
      <c r="D58" s="1207"/>
      <c r="E58" s="1208"/>
      <c r="F58" s="362">
        <v>1777</v>
      </c>
      <c r="G58" s="362">
        <v>1775</v>
      </c>
      <c r="H58" s="130">
        <v>1775</v>
      </c>
    </row>
    <row r="59" spans="2:8" ht="45.75" customHeight="1" x14ac:dyDescent="0.15">
      <c r="B59" s="129"/>
      <c r="C59" s="1206" t="s">
        <v>550</v>
      </c>
      <c r="D59" s="1207"/>
      <c r="E59" s="1208"/>
      <c r="F59" s="362">
        <v>155</v>
      </c>
      <c r="G59" s="362">
        <v>280</v>
      </c>
      <c r="H59" s="130">
        <v>459</v>
      </c>
    </row>
    <row r="60" spans="2:8" ht="45.75" customHeight="1" x14ac:dyDescent="0.15">
      <c r="B60" s="129"/>
      <c r="C60" s="1206" t="s">
        <v>553</v>
      </c>
      <c r="D60" s="1207"/>
      <c r="E60" s="1208"/>
      <c r="F60" s="362">
        <v>23</v>
      </c>
      <c r="G60" s="362">
        <v>93</v>
      </c>
      <c r="H60" s="130">
        <v>163</v>
      </c>
    </row>
    <row r="61" spans="2:8" ht="45.75" customHeight="1" x14ac:dyDescent="0.15">
      <c r="B61" s="129"/>
      <c r="C61" s="1206" t="s">
        <v>551</v>
      </c>
      <c r="D61" s="1207"/>
      <c r="E61" s="1208"/>
      <c r="F61" s="362">
        <v>134</v>
      </c>
      <c r="G61" s="362">
        <v>130</v>
      </c>
      <c r="H61" s="364">
        <v>127</v>
      </c>
    </row>
    <row r="62" spans="2:8" ht="45.75" customHeight="1" thickBot="1" x14ac:dyDescent="0.2">
      <c r="B62" s="131"/>
      <c r="C62" s="1209" t="s">
        <v>552</v>
      </c>
      <c r="D62" s="1210"/>
      <c r="E62" s="1211"/>
      <c r="F62" s="363">
        <v>72</v>
      </c>
      <c r="G62" s="363">
        <v>109</v>
      </c>
      <c r="H62" s="132">
        <v>107</v>
      </c>
    </row>
    <row r="63" spans="2:8" ht="52.5" customHeight="1" thickBot="1" x14ac:dyDescent="0.2">
      <c r="B63" s="133"/>
      <c r="C63" s="1212" t="s">
        <v>49</v>
      </c>
      <c r="D63" s="1212"/>
      <c r="E63" s="1213"/>
      <c r="F63" s="134">
        <v>8843</v>
      </c>
      <c r="G63" s="134">
        <v>9468</v>
      </c>
      <c r="H63" s="135">
        <v>9887</v>
      </c>
    </row>
    <row r="64" spans="2:8" x14ac:dyDescent="0.15"/>
  </sheetData>
  <sheetProtection algorithmName="SHA-512" hashValue="zFxn7ltUa6+tQXoQ8NR368zab6Bx9UZz76B5KTGgNyM/0s/B+IhJ9Hyh8/ye+8nRo79LL4m1SeEM97R6OWboJw==" saltValue="cdPtyhsMYVImup2I6OOq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93328</v>
      </c>
      <c r="E3" s="154"/>
      <c r="F3" s="155">
        <v>94081</v>
      </c>
      <c r="G3" s="156"/>
      <c r="H3" s="157"/>
    </row>
    <row r="4" spans="1:8" x14ac:dyDescent="0.15">
      <c r="A4" s="158"/>
      <c r="B4" s="159"/>
      <c r="C4" s="160"/>
      <c r="D4" s="161">
        <v>62619</v>
      </c>
      <c r="E4" s="162"/>
      <c r="F4" s="163">
        <v>48949</v>
      </c>
      <c r="G4" s="164"/>
      <c r="H4" s="165"/>
    </row>
    <row r="5" spans="1:8" x14ac:dyDescent="0.15">
      <c r="A5" s="146" t="s">
        <v>520</v>
      </c>
      <c r="B5" s="151"/>
      <c r="C5" s="152"/>
      <c r="D5" s="153">
        <v>71407</v>
      </c>
      <c r="E5" s="154"/>
      <c r="F5" s="155">
        <v>92632</v>
      </c>
      <c r="G5" s="156"/>
      <c r="H5" s="157"/>
    </row>
    <row r="6" spans="1:8" x14ac:dyDescent="0.15">
      <c r="A6" s="158"/>
      <c r="B6" s="159"/>
      <c r="C6" s="160"/>
      <c r="D6" s="161">
        <v>45338</v>
      </c>
      <c r="E6" s="162"/>
      <c r="F6" s="163">
        <v>47978</v>
      </c>
      <c r="G6" s="164"/>
      <c r="H6" s="165"/>
    </row>
    <row r="7" spans="1:8" x14ac:dyDescent="0.15">
      <c r="A7" s="146" t="s">
        <v>521</v>
      </c>
      <c r="B7" s="151"/>
      <c r="C7" s="152"/>
      <c r="D7" s="153">
        <v>96137</v>
      </c>
      <c r="E7" s="154"/>
      <c r="F7" s="155">
        <v>96469</v>
      </c>
      <c r="G7" s="156"/>
      <c r="H7" s="157"/>
    </row>
    <row r="8" spans="1:8" x14ac:dyDescent="0.15">
      <c r="A8" s="158"/>
      <c r="B8" s="159"/>
      <c r="C8" s="160"/>
      <c r="D8" s="161">
        <v>72074</v>
      </c>
      <c r="E8" s="162"/>
      <c r="F8" s="163">
        <v>49775</v>
      </c>
      <c r="G8" s="164"/>
      <c r="H8" s="165"/>
    </row>
    <row r="9" spans="1:8" x14ac:dyDescent="0.15">
      <c r="A9" s="146" t="s">
        <v>522</v>
      </c>
      <c r="B9" s="151"/>
      <c r="C9" s="152"/>
      <c r="D9" s="153">
        <v>79166</v>
      </c>
      <c r="E9" s="154"/>
      <c r="F9" s="155">
        <v>85743</v>
      </c>
      <c r="G9" s="156"/>
      <c r="H9" s="157"/>
    </row>
    <row r="10" spans="1:8" x14ac:dyDescent="0.15">
      <c r="A10" s="158"/>
      <c r="B10" s="159"/>
      <c r="C10" s="160"/>
      <c r="D10" s="161">
        <v>47366</v>
      </c>
      <c r="E10" s="162"/>
      <c r="F10" s="163">
        <v>45231</v>
      </c>
      <c r="G10" s="164"/>
      <c r="H10" s="165"/>
    </row>
    <row r="11" spans="1:8" x14ac:dyDescent="0.15">
      <c r="A11" s="146" t="s">
        <v>523</v>
      </c>
      <c r="B11" s="151"/>
      <c r="C11" s="152"/>
      <c r="D11" s="153">
        <v>99972</v>
      </c>
      <c r="E11" s="154"/>
      <c r="F11" s="155">
        <v>92509</v>
      </c>
      <c r="G11" s="156"/>
      <c r="H11" s="157"/>
    </row>
    <row r="12" spans="1:8" x14ac:dyDescent="0.15">
      <c r="A12" s="158"/>
      <c r="B12" s="159"/>
      <c r="C12" s="166"/>
      <c r="D12" s="161">
        <v>62659</v>
      </c>
      <c r="E12" s="162"/>
      <c r="F12" s="163">
        <v>52274</v>
      </c>
      <c r="G12" s="164"/>
      <c r="H12" s="165"/>
    </row>
    <row r="13" spans="1:8" x14ac:dyDescent="0.15">
      <c r="A13" s="146"/>
      <c r="B13" s="151"/>
      <c r="C13" s="167"/>
      <c r="D13" s="168">
        <v>88002</v>
      </c>
      <c r="E13" s="169"/>
      <c r="F13" s="170">
        <v>92287</v>
      </c>
      <c r="G13" s="171"/>
      <c r="H13" s="157"/>
    </row>
    <row r="14" spans="1:8" x14ac:dyDescent="0.15">
      <c r="A14" s="158"/>
      <c r="B14" s="159"/>
      <c r="C14" s="160"/>
      <c r="D14" s="161">
        <v>58011</v>
      </c>
      <c r="E14" s="162"/>
      <c r="F14" s="163">
        <v>48841</v>
      </c>
      <c r="G14" s="164"/>
      <c r="H14" s="165"/>
    </row>
    <row r="17" spans="1:11" x14ac:dyDescent="0.15">
      <c r="A17" s="142" t="s">
        <v>51</v>
      </c>
    </row>
    <row r="18" spans="1:11" x14ac:dyDescent="0.15">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15">
      <c r="A19" s="172" t="s">
        <v>52</v>
      </c>
      <c r="B19" s="172">
        <f>ROUND(VALUE(SUBSTITUTE(実質収支比率等に係る経年分析!F$48,"▲","-")),2)</f>
        <v>5.49</v>
      </c>
      <c r="C19" s="172">
        <f>ROUND(VALUE(SUBSTITUTE(実質収支比率等に係る経年分析!G$48,"▲","-")),2)</f>
        <v>6.92</v>
      </c>
      <c r="D19" s="172">
        <f>ROUND(VALUE(SUBSTITUTE(実質収支比率等に係る経年分析!H$48,"▲","-")),2)</f>
        <v>12.8</v>
      </c>
      <c r="E19" s="172">
        <f>ROUND(VALUE(SUBSTITUTE(実質収支比率等に係る経年分析!I$48,"▲","-")),2)</f>
        <v>11.66</v>
      </c>
      <c r="F19" s="172">
        <f>ROUND(VALUE(SUBSTITUTE(実質収支比率等に係る経年分析!J$48,"▲","-")),2)</f>
        <v>10.92</v>
      </c>
    </row>
    <row r="20" spans="1:11" x14ac:dyDescent="0.15">
      <c r="A20" s="172" t="s">
        <v>53</v>
      </c>
      <c r="B20" s="172">
        <f>ROUND(VALUE(SUBSTITUTE(実質収支比率等に係る経年分析!F$47,"▲","-")),2)</f>
        <v>57.4</v>
      </c>
      <c r="C20" s="172">
        <f>ROUND(VALUE(SUBSTITUTE(実質収支比率等に係る経年分析!G$47,"▲","-")),2)</f>
        <v>54.07</v>
      </c>
      <c r="D20" s="172">
        <f>ROUND(VALUE(SUBSTITUTE(実質収支比率等に係る経年分析!H$47,"▲","-")),2)</f>
        <v>55.05</v>
      </c>
      <c r="E20" s="172">
        <f>ROUND(VALUE(SUBSTITUTE(実質収支比率等に係る経年分析!I$47,"▲","-")),2)</f>
        <v>55.39</v>
      </c>
      <c r="F20" s="172">
        <f>ROUND(VALUE(SUBSTITUTE(実質収支比率等に係る経年分析!J$47,"▲","-")),2)</f>
        <v>53.46</v>
      </c>
    </row>
    <row r="21" spans="1:11" x14ac:dyDescent="0.15">
      <c r="A21" s="172" t="s">
        <v>54</v>
      </c>
      <c r="B21" s="172">
        <f>IF(ISNUMBER(VALUE(SUBSTITUTE(実質収支比率等に係る経年分析!F$49,"▲","-"))),ROUND(VALUE(SUBSTITUTE(実質収支比率等に係る経年分析!F$49,"▲","-")),2),NA())</f>
        <v>-1.78</v>
      </c>
      <c r="C21" s="172">
        <f>IF(ISNUMBER(VALUE(SUBSTITUTE(実質収支比率等に係る経年分析!G$49,"▲","-"))),ROUND(VALUE(SUBSTITUTE(実質収支比率等に係る経年分析!G$49,"▲","-")),2),NA())</f>
        <v>0.35</v>
      </c>
      <c r="D21" s="172">
        <f>IF(ISNUMBER(VALUE(SUBSTITUTE(実質収支比率等に係る経年分析!H$49,"▲","-"))),ROUND(VALUE(SUBSTITUTE(実質収支比率等に係る経年分析!H$49,"▲","-")),2),NA())</f>
        <v>9.6199999999999992</v>
      </c>
      <c r="E21" s="172">
        <f>IF(ISNUMBER(VALUE(SUBSTITUTE(実質収支比率等に係る経年分析!I$49,"▲","-"))),ROUND(VALUE(SUBSTITUTE(実質収支比率等に係る経年分析!I$49,"▲","-")),2),NA())</f>
        <v>-3.68</v>
      </c>
      <c r="F21" s="172">
        <f>IF(ISNUMBER(VALUE(SUBSTITUTE(実質収支比率等に係る経年分析!J$49,"▲","-"))),ROUND(VALUE(SUBSTITUTE(実質収支比率等に係る経年分析!J$49,"▲","-")),2),NA())</f>
        <v>-2.58</v>
      </c>
    </row>
    <row r="24" spans="1:11" x14ac:dyDescent="0.15">
      <c r="A24" s="142" t="s">
        <v>55</v>
      </c>
    </row>
    <row r="25" spans="1:11" x14ac:dyDescent="0.15">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15">
      <c r="A26" s="173"/>
      <c r="B26" s="173" t="s">
        <v>56</v>
      </c>
      <c r="C26" s="173" t="s">
        <v>57</v>
      </c>
      <c r="D26" s="173" t="s">
        <v>56</v>
      </c>
      <c r="E26" s="173" t="s">
        <v>57</v>
      </c>
      <c r="F26" s="173" t="s">
        <v>56</v>
      </c>
      <c r="G26" s="173" t="s">
        <v>57</v>
      </c>
      <c r="H26" s="173" t="s">
        <v>56</v>
      </c>
      <c r="I26" s="173" t="s">
        <v>57</v>
      </c>
      <c r="J26" s="173" t="s">
        <v>56</v>
      </c>
      <c r="K26" s="173" t="s">
        <v>57</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0.03</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0.01</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7.0000000000000007E-2</v>
      </c>
      <c r="H27" s="173" t="e">
        <f>IF(ROUND(VALUE(SUBSTITUTE(連結実質赤字比率に係る赤字・黒字の構成分析!I$43,"▲", "-")), 2) &lt; 0, ABS(ROUND(VALUE(SUBSTITUTE(連結実質赤字比率に係る赤字・黒字の構成分析!I$43,"▲", "-")), 2)), NA())</f>
        <v>#N/A</v>
      </c>
      <c r="I27" s="173">
        <f>IF(ROUND(VALUE(SUBSTITUTE(連結実質赤字比率に係る赤字・黒字の構成分析!I$43,"▲", "-")), 2) &gt;= 0, ABS(ROUND(VALUE(SUBSTITUTE(連結実質赤字比率に係る赤字・黒字の構成分析!I$43,"▲", "-")), 2)), NA())</f>
        <v>0.28999999999999998</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15">
      <c r="A30" s="173" t="str">
        <f>IF(連結実質赤字比率に係る赤字・黒字の構成分析!C$40="",NA(),連結実質赤字比率に係る赤字・黒字の構成分析!C$40)</f>
        <v>伊佐市介護サービス事業特別会計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0.02</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v>
      </c>
    </row>
    <row r="31" spans="1:11" x14ac:dyDescent="0.15">
      <c r="A31" s="173" t="str">
        <f>IF(連結実質赤字比率に係る赤字・黒字の構成分析!C$39="",NA(),連結実質赤字比率に係る赤字・黒字の構成分析!C$39)</f>
        <v>伊佐市国民健康保険事業特別会計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0.01</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0.02</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0.02</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0.01</v>
      </c>
    </row>
    <row r="32" spans="1:11" x14ac:dyDescent="0.15">
      <c r="A32" s="173" t="str">
        <f>IF(連結実質赤字比率に係る赤字・黒字の構成分析!C$38="",NA(),連結実質赤字比率に係る赤字・黒字の構成分析!C$38)</f>
        <v>伊佐市農業集落排水事業会計</v>
      </c>
      <c r="B32" s="173" t="e">
        <f>IF(ROUND(VALUE(SUBSTITUTE(連結実質赤字比率に係る赤字・黒字の構成分析!F$38,"▲", "-")), 2) &lt; 0, ABS(ROUND(VALUE(SUBSTITUTE(連結実質赤字比率に係る赤字・黒字の構成分析!F$38,"▲", "-")), 2)), NA())</f>
        <v>#VALUE!</v>
      </c>
      <c r="C32" s="173" t="e">
        <f>IF(ROUND(VALUE(SUBSTITUTE(連結実質赤字比率に係る赤字・黒字の構成分析!F$38,"▲", "-")), 2) &gt;= 0, ABS(ROUND(VALUE(SUBSTITUTE(連結実質赤字比率に係る赤字・黒字の構成分析!F$38,"▲", "-")), 2)), NA())</f>
        <v>#VALUE!</v>
      </c>
      <c r="D32" s="173" t="e">
        <f>IF(ROUND(VALUE(SUBSTITUTE(連結実質赤字比率に係る赤字・黒字の構成分析!G$38,"▲", "-")), 2) &lt; 0, ABS(ROUND(VALUE(SUBSTITUTE(連結実質赤字比率に係る赤字・黒字の構成分析!G$38,"▲", "-")), 2)), NA())</f>
        <v>#VALUE!</v>
      </c>
      <c r="E32" s="173" t="e">
        <f>IF(ROUND(VALUE(SUBSTITUTE(連結実質赤字比率に係る赤字・黒字の構成分析!G$38,"▲", "-")), 2) &gt;= 0, ABS(ROUND(VALUE(SUBSTITUTE(連結実質赤字比率に係る赤字・黒字の構成分析!G$38,"▲", "-")), 2)), NA())</f>
        <v>#VALUE!</v>
      </c>
      <c r="F32" s="173" t="e">
        <f>IF(ROUND(VALUE(SUBSTITUTE(連結実質赤字比率に係る赤字・黒字の構成分析!H$38,"▲", "-")), 2) &lt; 0, ABS(ROUND(VALUE(SUBSTITUTE(連結実質赤字比率に係る赤字・黒字の構成分析!H$38,"▲", "-")), 2)), NA())</f>
        <v>#VALUE!</v>
      </c>
      <c r="G32" s="173" t="e">
        <f>IF(ROUND(VALUE(SUBSTITUTE(連結実質赤字比率に係る赤字・黒字の構成分析!H$38,"▲", "-")), 2) &gt;= 0, ABS(ROUND(VALUE(SUBSTITUTE(連結実質赤字比率に係る赤字・黒字の構成分析!H$38,"▲", "-")), 2)), NA())</f>
        <v>#VALUE!</v>
      </c>
      <c r="H32" s="173" t="e">
        <f>IF(ROUND(VALUE(SUBSTITUTE(連結実質赤字比率に係る赤字・黒字の構成分析!I$38,"▲", "-")), 2) &lt; 0, ABS(ROUND(VALUE(SUBSTITUTE(連結実質赤字比率に係る赤字・黒字の構成分析!I$38,"▲", "-")), 2)), NA())</f>
        <v>#VALUE!</v>
      </c>
      <c r="I32" s="173" t="e">
        <f>IF(ROUND(VALUE(SUBSTITUTE(連結実質赤字比率に係る赤字・黒字の構成分析!I$38,"▲", "-")), 2) &gt;= 0, ABS(ROUND(VALUE(SUBSTITUTE(連結実質赤字比率に係る赤字・黒字の構成分析!I$38,"▲", "-")), 2)), NA())</f>
        <v>#VALUE!</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0.03</v>
      </c>
    </row>
    <row r="33" spans="1:16" x14ac:dyDescent="0.15">
      <c r="A33" s="173" t="str">
        <f>IF(連結実質赤字比率に係る赤字・黒字の構成分析!C$37="",NA(),連結実質赤字比率に係る赤字・黒字の構成分析!C$37)</f>
        <v>伊佐市後期高齢者医療特別会計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0.01</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0.01</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0.02</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0.05</v>
      </c>
    </row>
    <row r="34" spans="1:16" x14ac:dyDescent="0.15">
      <c r="A34" s="173" t="str">
        <f>IF(連結実質赤字比率に係る赤字・黒字の構成分析!C$36="",NA(),連結実質赤字比率に係る赤字・黒字の構成分析!C$36)</f>
        <v>伊佐市介護保険事業特別会計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0.47</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0.6</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0.7</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0.95</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0.48</v>
      </c>
    </row>
    <row r="35" spans="1:16" x14ac:dyDescent="0.15">
      <c r="A35" s="173" t="str">
        <f>IF(連結実質赤字比率に係る赤字・黒字の構成分析!C$35="",NA(),連結実質赤字比率に係る赤字・黒字の構成分析!C$35)</f>
        <v>伊佐市水道事業会計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5.81</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5.6</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5.52</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6.89</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7.78</v>
      </c>
    </row>
    <row r="36" spans="1:16" x14ac:dyDescent="0.15">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5.49</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6.92</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12.8</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11.65</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10.91</v>
      </c>
    </row>
    <row r="39" spans="1:16" x14ac:dyDescent="0.15">
      <c r="A39" s="142" t="s">
        <v>58</v>
      </c>
    </row>
    <row r="40" spans="1:16" x14ac:dyDescent="0.15">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15">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15">
      <c r="A42" s="174" t="s">
        <v>61</v>
      </c>
      <c r="B42" s="174"/>
      <c r="C42" s="174"/>
      <c r="D42" s="174">
        <f>'実質公債費比率（分子）の構造'!K$52</f>
        <v>1260</v>
      </c>
      <c r="E42" s="174"/>
      <c r="F42" s="174"/>
      <c r="G42" s="174">
        <f>'実質公債費比率（分子）の構造'!L$52</f>
        <v>1368</v>
      </c>
      <c r="H42" s="174"/>
      <c r="I42" s="174"/>
      <c r="J42" s="174">
        <f>'実質公債費比率（分子）の構造'!M$52</f>
        <v>1368</v>
      </c>
      <c r="K42" s="174"/>
      <c r="L42" s="174"/>
      <c r="M42" s="174">
        <f>'実質公債費比率（分子）の構造'!N$52</f>
        <v>1309</v>
      </c>
      <c r="N42" s="174"/>
      <c r="O42" s="174"/>
      <c r="P42" s="174">
        <f>'実質公債費比率（分子）の構造'!O$52</f>
        <v>1296</v>
      </c>
    </row>
    <row r="43" spans="1:16" x14ac:dyDescent="0.15">
      <c r="A43" s="174" t="s">
        <v>16</v>
      </c>
      <c r="B43" s="174">
        <f>'実質公債費比率（分子）の構造'!K$51</f>
        <v>0</v>
      </c>
      <c r="C43" s="174"/>
      <c r="D43" s="174"/>
      <c r="E43" s="174">
        <f>'実質公債費比率（分子）の構造'!L$51</f>
        <v>0</v>
      </c>
      <c r="F43" s="174"/>
      <c r="G43" s="174"/>
      <c r="H43" s="174">
        <f>'実質公債費比率（分子）の構造'!M$51</f>
        <v>0</v>
      </c>
      <c r="I43" s="174"/>
      <c r="J43" s="174"/>
      <c r="K43" s="174">
        <f>'実質公債費比率（分子）の構造'!N$51</f>
        <v>0</v>
      </c>
      <c r="L43" s="174"/>
      <c r="M43" s="174"/>
      <c r="N43" s="174">
        <f>'実質公債費比率（分子）の構造'!O$51</f>
        <v>0</v>
      </c>
      <c r="O43" s="174"/>
      <c r="P43" s="174"/>
    </row>
    <row r="44" spans="1:16" x14ac:dyDescent="0.15">
      <c r="A44" s="174" t="s">
        <v>62</v>
      </c>
      <c r="B44" s="174">
        <f>'実質公債費比率（分子）の構造'!K$50</f>
        <v>68</v>
      </c>
      <c r="C44" s="174"/>
      <c r="D44" s="174"/>
      <c r="E44" s="174">
        <f>'実質公債費比率（分子）の構造'!L$50</f>
        <v>52</v>
      </c>
      <c r="F44" s="174"/>
      <c r="G44" s="174"/>
      <c r="H44" s="174">
        <f>'実質公債費比率（分子）の構造'!M$50</f>
        <v>38</v>
      </c>
      <c r="I44" s="174"/>
      <c r="J44" s="174"/>
      <c r="K44" s="174">
        <f>'実質公債費比率（分子）の構造'!N$50</f>
        <v>25</v>
      </c>
      <c r="L44" s="174"/>
      <c r="M44" s="174"/>
      <c r="N44" s="174">
        <f>'実質公債費比率（分子）の構造'!O$50</f>
        <v>9</v>
      </c>
      <c r="O44" s="174"/>
      <c r="P44" s="174"/>
    </row>
    <row r="45" spans="1:16" x14ac:dyDescent="0.15">
      <c r="A45" s="174" t="s">
        <v>63</v>
      </c>
      <c r="B45" s="174">
        <f>'実質公債費比率（分子）の構造'!K$49</f>
        <v>7</v>
      </c>
      <c r="C45" s="174"/>
      <c r="D45" s="174"/>
      <c r="E45" s="174">
        <f>'実質公債費比率（分子）の構造'!L$49</f>
        <v>12</v>
      </c>
      <c r="F45" s="174"/>
      <c r="G45" s="174"/>
      <c r="H45" s="174">
        <f>'実質公債費比率（分子）の構造'!M$49</f>
        <v>12</v>
      </c>
      <c r="I45" s="174"/>
      <c r="J45" s="174"/>
      <c r="K45" s="174">
        <f>'実質公債費比率（分子）の構造'!N$49</f>
        <v>12</v>
      </c>
      <c r="L45" s="174"/>
      <c r="M45" s="174"/>
      <c r="N45" s="174">
        <f>'実質公債費比率（分子）の構造'!O$49</f>
        <v>11</v>
      </c>
      <c r="O45" s="174"/>
      <c r="P45" s="174"/>
    </row>
    <row r="46" spans="1:16" x14ac:dyDescent="0.15">
      <c r="A46" s="174" t="s">
        <v>64</v>
      </c>
      <c r="B46" s="174">
        <f>'実質公債費比率（分子）の構造'!K$48</f>
        <v>146</v>
      </c>
      <c r="C46" s="174"/>
      <c r="D46" s="174"/>
      <c r="E46" s="174">
        <f>'実質公債費比率（分子）の構造'!L$48</f>
        <v>144</v>
      </c>
      <c r="F46" s="174"/>
      <c r="G46" s="174"/>
      <c r="H46" s="174">
        <f>'実質公債費比率（分子）の構造'!M$48</f>
        <v>123</v>
      </c>
      <c r="I46" s="174"/>
      <c r="J46" s="174"/>
      <c r="K46" s="174">
        <f>'実質公債費比率（分子）の構造'!N$48</f>
        <v>126</v>
      </c>
      <c r="L46" s="174"/>
      <c r="M46" s="174"/>
      <c r="N46" s="174">
        <f>'実質公債費比率（分子）の構造'!O$48</f>
        <v>126</v>
      </c>
      <c r="O46" s="174"/>
      <c r="P46" s="174"/>
    </row>
    <row r="47" spans="1:16" x14ac:dyDescent="0.15">
      <c r="A47" s="174" t="s">
        <v>12</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15">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66</v>
      </c>
      <c r="B49" s="174">
        <f>'実質公債費比率（分子）の構造'!K$45</f>
        <v>1684</v>
      </c>
      <c r="C49" s="174"/>
      <c r="D49" s="174"/>
      <c r="E49" s="174">
        <f>'実質公債費比率（分子）の構造'!L$45</f>
        <v>1857</v>
      </c>
      <c r="F49" s="174"/>
      <c r="G49" s="174"/>
      <c r="H49" s="174">
        <f>'実質公債費比率（分子）の構造'!M$45</f>
        <v>1902</v>
      </c>
      <c r="I49" s="174"/>
      <c r="J49" s="174"/>
      <c r="K49" s="174">
        <f>'実質公債費比率（分子）の構造'!N$45</f>
        <v>1914</v>
      </c>
      <c r="L49" s="174"/>
      <c r="M49" s="174"/>
      <c r="N49" s="174">
        <f>'実質公債費比率（分子）の構造'!O$45</f>
        <v>1891</v>
      </c>
      <c r="O49" s="174"/>
      <c r="P49" s="174"/>
    </row>
    <row r="50" spans="1:16" x14ac:dyDescent="0.15">
      <c r="A50" s="174" t="s">
        <v>67</v>
      </c>
      <c r="B50" s="174" t="e">
        <f>NA()</f>
        <v>#N/A</v>
      </c>
      <c r="C50" s="174">
        <f>IF(ISNUMBER('実質公債費比率（分子）の構造'!K$53),'実質公債費比率（分子）の構造'!K$53,NA())</f>
        <v>645</v>
      </c>
      <c r="D50" s="174" t="e">
        <f>NA()</f>
        <v>#N/A</v>
      </c>
      <c r="E50" s="174" t="e">
        <f>NA()</f>
        <v>#N/A</v>
      </c>
      <c r="F50" s="174">
        <f>IF(ISNUMBER('実質公債費比率（分子）の構造'!L$53),'実質公債費比率（分子）の構造'!L$53,NA())</f>
        <v>697</v>
      </c>
      <c r="G50" s="174" t="e">
        <f>NA()</f>
        <v>#N/A</v>
      </c>
      <c r="H50" s="174" t="e">
        <f>NA()</f>
        <v>#N/A</v>
      </c>
      <c r="I50" s="174">
        <f>IF(ISNUMBER('実質公債費比率（分子）の構造'!M$53),'実質公債費比率（分子）の構造'!M$53,NA())</f>
        <v>707</v>
      </c>
      <c r="J50" s="174" t="e">
        <f>NA()</f>
        <v>#N/A</v>
      </c>
      <c r="K50" s="174" t="e">
        <f>NA()</f>
        <v>#N/A</v>
      </c>
      <c r="L50" s="174">
        <f>IF(ISNUMBER('実質公債費比率（分子）の構造'!N$53),'実質公債費比率（分子）の構造'!N$53,NA())</f>
        <v>768</v>
      </c>
      <c r="M50" s="174" t="e">
        <f>NA()</f>
        <v>#N/A</v>
      </c>
      <c r="N50" s="174" t="e">
        <f>NA()</f>
        <v>#N/A</v>
      </c>
      <c r="O50" s="174">
        <f>IF(ISNUMBER('実質公債費比率（分子）の構造'!O$53),'実質公債費比率（分子）の構造'!O$53,NA())</f>
        <v>741</v>
      </c>
      <c r="P50" s="174" t="e">
        <f>NA()</f>
        <v>#N/A</v>
      </c>
    </row>
    <row r="53" spans="1:16" x14ac:dyDescent="0.15">
      <c r="A53" s="142" t="s">
        <v>68</v>
      </c>
    </row>
    <row r="54" spans="1:16" x14ac:dyDescent="0.15">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15">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15">
      <c r="A56" s="173" t="s">
        <v>43</v>
      </c>
      <c r="B56" s="173"/>
      <c r="C56" s="173"/>
      <c r="D56" s="173">
        <f>'将来負担比率（分子）の構造'!I$52</f>
        <v>12713</v>
      </c>
      <c r="E56" s="173"/>
      <c r="F56" s="173"/>
      <c r="G56" s="173">
        <f>'将来負担比率（分子）の構造'!J$52</f>
        <v>12218</v>
      </c>
      <c r="H56" s="173"/>
      <c r="I56" s="173"/>
      <c r="J56" s="173">
        <f>'将来負担比率（分子）の構造'!K$52</f>
        <v>11758</v>
      </c>
      <c r="K56" s="173"/>
      <c r="L56" s="173"/>
      <c r="M56" s="173">
        <f>'将来負担比率（分子）の構造'!L$52</f>
        <v>11237</v>
      </c>
      <c r="N56" s="173"/>
      <c r="O56" s="173"/>
      <c r="P56" s="173">
        <f>'将来負担比率（分子）の構造'!M$52</f>
        <v>11293</v>
      </c>
    </row>
    <row r="57" spans="1:16" x14ac:dyDescent="0.15">
      <c r="A57" s="173" t="s">
        <v>42</v>
      </c>
      <c r="B57" s="173"/>
      <c r="C57" s="173"/>
      <c r="D57" s="173">
        <f>'将来負担比率（分子）の構造'!I$51</f>
        <v>158</v>
      </c>
      <c r="E57" s="173"/>
      <c r="F57" s="173"/>
      <c r="G57" s="173">
        <f>'将来負担比率（分子）の構造'!J$51</f>
        <v>132</v>
      </c>
      <c r="H57" s="173"/>
      <c r="I57" s="173"/>
      <c r="J57" s="173">
        <f>'将来負担比率（分子）の構造'!K$51</f>
        <v>93</v>
      </c>
      <c r="K57" s="173"/>
      <c r="L57" s="173"/>
      <c r="M57" s="173">
        <f>'将来負担比率（分子）の構造'!L$51</f>
        <v>48</v>
      </c>
      <c r="N57" s="173"/>
      <c r="O57" s="173"/>
      <c r="P57" s="173">
        <f>'将来負担比率（分子）の構造'!M$51</f>
        <v>14</v>
      </c>
    </row>
    <row r="58" spans="1:16" x14ac:dyDescent="0.15">
      <c r="A58" s="173" t="s">
        <v>41</v>
      </c>
      <c r="B58" s="173"/>
      <c r="C58" s="173"/>
      <c r="D58" s="173">
        <f>'将来負担比率（分子）の構造'!I$50</f>
        <v>9183</v>
      </c>
      <c r="E58" s="173"/>
      <c r="F58" s="173"/>
      <c r="G58" s="173">
        <f>'将来負担比率（分子）の構造'!J$50</f>
        <v>8837</v>
      </c>
      <c r="H58" s="173"/>
      <c r="I58" s="173"/>
      <c r="J58" s="173">
        <f>'将来負担比率（分子）の構造'!K$50</f>
        <v>9895</v>
      </c>
      <c r="K58" s="173"/>
      <c r="L58" s="173"/>
      <c r="M58" s="173">
        <f>'将来負担比率（分子）の構造'!L$50</f>
        <v>10584</v>
      </c>
      <c r="N58" s="173"/>
      <c r="O58" s="173"/>
      <c r="P58" s="173">
        <f>'将来負担比率（分子）の構造'!M$50</f>
        <v>11003</v>
      </c>
    </row>
    <row r="59" spans="1:16" x14ac:dyDescent="0.15">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36</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15">
      <c r="A62" s="173" t="s">
        <v>35</v>
      </c>
      <c r="B62" s="173">
        <f>'将来負担比率（分子）の構造'!I$45</f>
        <v>1537</v>
      </c>
      <c r="C62" s="173"/>
      <c r="D62" s="173"/>
      <c r="E62" s="173">
        <f>'将来負担比率（分子）の構造'!J$45</f>
        <v>1548</v>
      </c>
      <c r="F62" s="173"/>
      <c r="G62" s="173"/>
      <c r="H62" s="173">
        <f>'将来負担比率（分子）の構造'!K$45</f>
        <v>1493</v>
      </c>
      <c r="I62" s="173"/>
      <c r="J62" s="173"/>
      <c r="K62" s="173">
        <f>'将来負担比率（分子）の構造'!L$45</f>
        <v>1450</v>
      </c>
      <c r="L62" s="173"/>
      <c r="M62" s="173"/>
      <c r="N62" s="173">
        <f>'将来負担比率（分子）の構造'!M$45</f>
        <v>1508</v>
      </c>
      <c r="O62" s="173"/>
      <c r="P62" s="173"/>
    </row>
    <row r="63" spans="1:16" x14ac:dyDescent="0.15">
      <c r="A63" s="173" t="s">
        <v>34</v>
      </c>
      <c r="B63" s="173">
        <f>'将来負担比率（分子）の構造'!I$44</f>
        <v>50</v>
      </c>
      <c r="C63" s="173"/>
      <c r="D63" s="173"/>
      <c r="E63" s="173">
        <f>'将来負担比率（分子）の構造'!J$44</f>
        <v>38</v>
      </c>
      <c r="F63" s="173"/>
      <c r="G63" s="173"/>
      <c r="H63" s="173">
        <f>'将来負担比率（分子）の構造'!K$44</f>
        <v>26</v>
      </c>
      <c r="I63" s="173"/>
      <c r="J63" s="173"/>
      <c r="K63" s="173">
        <f>'将来負担比率（分子）の構造'!L$44</f>
        <v>14</v>
      </c>
      <c r="L63" s="173"/>
      <c r="M63" s="173"/>
      <c r="N63" s="173">
        <f>'将来負担比率（分子）の構造'!M$44</f>
        <v>4</v>
      </c>
      <c r="O63" s="173"/>
      <c r="P63" s="173"/>
    </row>
    <row r="64" spans="1:16" x14ac:dyDescent="0.15">
      <c r="A64" s="173" t="s">
        <v>33</v>
      </c>
      <c r="B64" s="173">
        <f>'将来負担比率（分子）の構造'!I$43</f>
        <v>1013</v>
      </c>
      <c r="C64" s="173"/>
      <c r="D64" s="173"/>
      <c r="E64" s="173">
        <f>'将来負担比率（分子）の構造'!J$43</f>
        <v>951</v>
      </c>
      <c r="F64" s="173"/>
      <c r="G64" s="173"/>
      <c r="H64" s="173">
        <f>'将来負担比率（分子）の構造'!K$43</f>
        <v>845</v>
      </c>
      <c r="I64" s="173"/>
      <c r="J64" s="173"/>
      <c r="K64" s="173">
        <f>'将来負担比率（分子）の構造'!L$43</f>
        <v>694</v>
      </c>
      <c r="L64" s="173"/>
      <c r="M64" s="173"/>
      <c r="N64" s="173">
        <f>'将来負担比率（分子）の構造'!M$43</f>
        <v>545</v>
      </c>
      <c r="O64" s="173"/>
      <c r="P64" s="173"/>
    </row>
    <row r="65" spans="1:16" x14ac:dyDescent="0.15">
      <c r="A65" s="173" t="s">
        <v>32</v>
      </c>
      <c r="B65" s="173">
        <f>'将来負担比率（分子）の構造'!I$42</f>
        <v>4</v>
      </c>
      <c r="C65" s="173"/>
      <c r="D65" s="173"/>
      <c r="E65" s="173">
        <f>'将来負担比率（分子）の構造'!J$42</f>
        <v>1</v>
      </c>
      <c r="F65" s="173"/>
      <c r="G65" s="173"/>
      <c r="H65" s="173">
        <f>'将来負担比率（分子）の構造'!K$42</f>
        <v>1</v>
      </c>
      <c r="I65" s="173"/>
      <c r="J65" s="173"/>
      <c r="K65" s="173" t="str">
        <f>'将来負担比率（分子）の構造'!L$42</f>
        <v>-</v>
      </c>
      <c r="L65" s="173"/>
      <c r="M65" s="173"/>
      <c r="N65" s="173" t="str">
        <f>'将来負担比率（分子）の構造'!M$42</f>
        <v>-</v>
      </c>
      <c r="O65" s="173"/>
      <c r="P65" s="173"/>
    </row>
    <row r="66" spans="1:16" x14ac:dyDescent="0.15">
      <c r="A66" s="173" t="s">
        <v>31</v>
      </c>
      <c r="B66" s="173">
        <f>'将来負担比率（分子）の構造'!I$41</f>
        <v>16116</v>
      </c>
      <c r="C66" s="173"/>
      <c r="D66" s="173"/>
      <c r="E66" s="173">
        <f>'将来負担比率（分子）の構造'!J$41</f>
        <v>15319</v>
      </c>
      <c r="F66" s="173"/>
      <c r="G66" s="173"/>
      <c r="H66" s="173">
        <f>'将来負担比率（分子）の構造'!K$41</f>
        <v>14970</v>
      </c>
      <c r="I66" s="173"/>
      <c r="J66" s="173"/>
      <c r="K66" s="173">
        <f>'将来負担比率（分子）の構造'!L$41</f>
        <v>14021</v>
      </c>
      <c r="L66" s="173"/>
      <c r="M66" s="173"/>
      <c r="N66" s="173">
        <f>'将来負担比率（分子）の構造'!M$41</f>
        <v>13253</v>
      </c>
      <c r="O66" s="173"/>
      <c r="P66" s="173"/>
    </row>
    <row r="67" spans="1:16" x14ac:dyDescent="0.15">
      <c r="A67" s="173" t="s">
        <v>71</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15">
      <c r="A70" s="175" t="s">
        <v>72</v>
      </c>
      <c r="B70" s="175"/>
      <c r="C70" s="175"/>
      <c r="D70" s="175"/>
      <c r="E70" s="175"/>
      <c r="F70" s="175"/>
    </row>
    <row r="71" spans="1:16" x14ac:dyDescent="0.15">
      <c r="A71" s="176"/>
      <c r="B71" s="176" t="str">
        <f>基金残高に係る経年分析!F54</f>
        <v>R03</v>
      </c>
      <c r="C71" s="176" t="str">
        <f>基金残高に係る経年分析!G54</f>
        <v>R04</v>
      </c>
      <c r="D71" s="176" t="str">
        <f>基金残高に係る経年分析!H54</f>
        <v>R05</v>
      </c>
    </row>
    <row r="72" spans="1:16" x14ac:dyDescent="0.15">
      <c r="A72" s="176" t="s">
        <v>73</v>
      </c>
      <c r="B72" s="177">
        <f>基金残高に係る経年分析!F55</f>
        <v>5416</v>
      </c>
      <c r="C72" s="177">
        <f>基金残高に係る経年分析!G55</f>
        <v>5228</v>
      </c>
      <c r="D72" s="177">
        <f>基金残高に係る経年分析!H55</f>
        <v>5053</v>
      </c>
    </row>
    <row r="73" spans="1:16" x14ac:dyDescent="0.15">
      <c r="A73" s="176" t="s">
        <v>74</v>
      </c>
      <c r="B73" s="177">
        <f>基金残高に係る経年分析!F56</f>
        <v>1116</v>
      </c>
      <c r="C73" s="177">
        <f>基金残高に係る経年分析!G56</f>
        <v>1697</v>
      </c>
      <c r="D73" s="177">
        <f>基金残高に係る経年分析!H56</f>
        <v>2017</v>
      </c>
    </row>
    <row r="74" spans="1:16" x14ac:dyDescent="0.15">
      <c r="A74" s="176" t="s">
        <v>75</v>
      </c>
      <c r="B74" s="177">
        <f>基金残高に係る経年分析!F57</f>
        <v>2311</v>
      </c>
      <c r="C74" s="177">
        <f>基金残高に係る経年分析!G57</f>
        <v>2543</v>
      </c>
      <c r="D74" s="177">
        <f>基金残高に係る経年分析!H57</f>
        <v>2817</v>
      </c>
    </row>
  </sheetData>
  <sheetProtection algorithmName="SHA-512" hashValue="rYOpy7XSHRmQ+rwKlES5o42mRWlWnjPgPDDWqk8ZKm2oVvFwT22z08aUkpuWAsZ3HW44Ffo6/CZzundgI7y+Nw==" saltValue="6G00qo8P3hSoppOHVdvkF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18" t="s">
        <v>203</v>
      </c>
      <c r="DI1" s="719"/>
      <c r="DJ1" s="719"/>
      <c r="DK1" s="719"/>
      <c r="DL1" s="719"/>
      <c r="DM1" s="719"/>
      <c r="DN1" s="720"/>
      <c r="DO1" s="212"/>
      <c r="DP1" s="718" t="s">
        <v>204</v>
      </c>
      <c r="DQ1" s="719"/>
      <c r="DR1" s="719"/>
      <c r="DS1" s="719"/>
      <c r="DT1" s="719"/>
      <c r="DU1" s="719"/>
      <c r="DV1" s="719"/>
      <c r="DW1" s="719"/>
      <c r="DX1" s="719"/>
      <c r="DY1" s="719"/>
      <c r="DZ1" s="719"/>
      <c r="EA1" s="719"/>
      <c r="EB1" s="719"/>
      <c r="EC1" s="720"/>
      <c r="ED1" s="211"/>
      <c r="EE1" s="211"/>
      <c r="EF1" s="211"/>
      <c r="EG1" s="211"/>
      <c r="EH1" s="211"/>
      <c r="EI1" s="211"/>
      <c r="EJ1" s="211"/>
      <c r="EK1" s="211"/>
      <c r="EL1" s="211"/>
      <c r="EM1" s="211"/>
    </row>
    <row r="2" spans="2:143" ht="22.5" customHeight="1" x14ac:dyDescent="0.15">
      <c r="B2" s="213" t="s">
        <v>205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74" t="s">
        <v>206</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207</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208</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15">
      <c r="B4" s="674" t="s">
        <v>1</v>
      </c>
      <c r="C4" s="675"/>
      <c r="D4" s="675"/>
      <c r="E4" s="675"/>
      <c r="F4" s="675"/>
      <c r="G4" s="675"/>
      <c r="H4" s="675"/>
      <c r="I4" s="675"/>
      <c r="J4" s="675"/>
      <c r="K4" s="675"/>
      <c r="L4" s="675"/>
      <c r="M4" s="675"/>
      <c r="N4" s="675"/>
      <c r="O4" s="675"/>
      <c r="P4" s="675"/>
      <c r="Q4" s="676"/>
      <c r="R4" s="674" t="s">
        <v>209</v>
      </c>
      <c r="S4" s="675"/>
      <c r="T4" s="675"/>
      <c r="U4" s="675"/>
      <c r="V4" s="675"/>
      <c r="W4" s="675"/>
      <c r="X4" s="675"/>
      <c r="Y4" s="676"/>
      <c r="Z4" s="674" t="s">
        <v>210</v>
      </c>
      <c r="AA4" s="675"/>
      <c r="AB4" s="675"/>
      <c r="AC4" s="676"/>
      <c r="AD4" s="674" t="s">
        <v>211</v>
      </c>
      <c r="AE4" s="675"/>
      <c r="AF4" s="675"/>
      <c r="AG4" s="675"/>
      <c r="AH4" s="675"/>
      <c r="AI4" s="675"/>
      <c r="AJ4" s="675"/>
      <c r="AK4" s="676"/>
      <c r="AL4" s="674" t="s">
        <v>210</v>
      </c>
      <c r="AM4" s="675"/>
      <c r="AN4" s="675"/>
      <c r="AO4" s="676"/>
      <c r="AP4" s="721" t="s">
        <v>212</v>
      </c>
      <c r="AQ4" s="721"/>
      <c r="AR4" s="721"/>
      <c r="AS4" s="721"/>
      <c r="AT4" s="721"/>
      <c r="AU4" s="721"/>
      <c r="AV4" s="721"/>
      <c r="AW4" s="721"/>
      <c r="AX4" s="721"/>
      <c r="AY4" s="721"/>
      <c r="AZ4" s="721"/>
      <c r="BA4" s="721"/>
      <c r="BB4" s="721"/>
      <c r="BC4" s="721"/>
      <c r="BD4" s="721"/>
      <c r="BE4" s="721"/>
      <c r="BF4" s="721"/>
      <c r="BG4" s="721" t="s">
        <v>213</v>
      </c>
      <c r="BH4" s="721"/>
      <c r="BI4" s="721"/>
      <c r="BJ4" s="721"/>
      <c r="BK4" s="721"/>
      <c r="BL4" s="721"/>
      <c r="BM4" s="721"/>
      <c r="BN4" s="721"/>
      <c r="BO4" s="721" t="s">
        <v>210</v>
      </c>
      <c r="BP4" s="721"/>
      <c r="BQ4" s="721"/>
      <c r="BR4" s="721"/>
      <c r="BS4" s="721" t="s">
        <v>214</v>
      </c>
      <c r="BT4" s="721"/>
      <c r="BU4" s="721"/>
      <c r="BV4" s="721"/>
      <c r="BW4" s="721"/>
      <c r="BX4" s="721"/>
      <c r="BY4" s="721"/>
      <c r="BZ4" s="721"/>
      <c r="CA4" s="721"/>
      <c r="CB4" s="721"/>
      <c r="CD4" s="674" t="s">
        <v>215</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15">
      <c r="B5" s="680" t="s">
        <v>216</v>
      </c>
      <c r="C5" s="681"/>
      <c r="D5" s="681"/>
      <c r="E5" s="681"/>
      <c r="F5" s="681"/>
      <c r="G5" s="681"/>
      <c r="H5" s="681"/>
      <c r="I5" s="681"/>
      <c r="J5" s="681"/>
      <c r="K5" s="681"/>
      <c r="L5" s="681"/>
      <c r="M5" s="681"/>
      <c r="N5" s="681"/>
      <c r="O5" s="681"/>
      <c r="P5" s="681"/>
      <c r="Q5" s="682"/>
      <c r="R5" s="677">
        <v>3304201</v>
      </c>
      <c r="S5" s="678"/>
      <c r="T5" s="678"/>
      <c r="U5" s="678"/>
      <c r="V5" s="678"/>
      <c r="W5" s="678"/>
      <c r="X5" s="678"/>
      <c r="Y5" s="703"/>
      <c r="Z5" s="716">
        <v>16.600000000000001</v>
      </c>
      <c r="AA5" s="716"/>
      <c r="AB5" s="716"/>
      <c r="AC5" s="716"/>
      <c r="AD5" s="717">
        <v>3304201</v>
      </c>
      <c r="AE5" s="717"/>
      <c r="AF5" s="717"/>
      <c r="AG5" s="717"/>
      <c r="AH5" s="717"/>
      <c r="AI5" s="717"/>
      <c r="AJ5" s="717"/>
      <c r="AK5" s="717"/>
      <c r="AL5" s="704">
        <v>35.1</v>
      </c>
      <c r="AM5" s="686"/>
      <c r="AN5" s="686"/>
      <c r="AO5" s="705"/>
      <c r="AP5" s="680" t="s">
        <v>217</v>
      </c>
      <c r="AQ5" s="681"/>
      <c r="AR5" s="681"/>
      <c r="AS5" s="681"/>
      <c r="AT5" s="681"/>
      <c r="AU5" s="681"/>
      <c r="AV5" s="681"/>
      <c r="AW5" s="681"/>
      <c r="AX5" s="681"/>
      <c r="AY5" s="681"/>
      <c r="AZ5" s="681"/>
      <c r="BA5" s="681"/>
      <c r="BB5" s="681"/>
      <c r="BC5" s="681"/>
      <c r="BD5" s="681"/>
      <c r="BE5" s="681"/>
      <c r="BF5" s="682"/>
      <c r="BG5" s="622">
        <v>3304044</v>
      </c>
      <c r="BH5" s="623"/>
      <c r="BI5" s="623"/>
      <c r="BJ5" s="623"/>
      <c r="BK5" s="623"/>
      <c r="BL5" s="623"/>
      <c r="BM5" s="623"/>
      <c r="BN5" s="624"/>
      <c r="BO5" s="660">
        <v>100</v>
      </c>
      <c r="BP5" s="660"/>
      <c r="BQ5" s="660"/>
      <c r="BR5" s="660"/>
      <c r="BS5" s="661">
        <v>64263</v>
      </c>
      <c r="BT5" s="661"/>
      <c r="BU5" s="661"/>
      <c r="BV5" s="661"/>
      <c r="BW5" s="661"/>
      <c r="BX5" s="661"/>
      <c r="BY5" s="661"/>
      <c r="BZ5" s="661"/>
      <c r="CA5" s="661"/>
      <c r="CB5" s="696"/>
      <c r="CD5" s="674" t="s">
        <v>212</v>
      </c>
      <c r="CE5" s="675"/>
      <c r="CF5" s="675"/>
      <c r="CG5" s="675"/>
      <c r="CH5" s="675"/>
      <c r="CI5" s="675"/>
      <c r="CJ5" s="675"/>
      <c r="CK5" s="675"/>
      <c r="CL5" s="675"/>
      <c r="CM5" s="675"/>
      <c r="CN5" s="675"/>
      <c r="CO5" s="675"/>
      <c r="CP5" s="675"/>
      <c r="CQ5" s="676"/>
      <c r="CR5" s="674" t="s">
        <v>218</v>
      </c>
      <c r="CS5" s="675"/>
      <c r="CT5" s="675"/>
      <c r="CU5" s="675"/>
      <c r="CV5" s="675"/>
      <c r="CW5" s="675"/>
      <c r="CX5" s="675"/>
      <c r="CY5" s="676"/>
      <c r="CZ5" s="674" t="s">
        <v>210</v>
      </c>
      <c r="DA5" s="675"/>
      <c r="DB5" s="675"/>
      <c r="DC5" s="676"/>
      <c r="DD5" s="674" t="s">
        <v>219</v>
      </c>
      <c r="DE5" s="675"/>
      <c r="DF5" s="675"/>
      <c r="DG5" s="675"/>
      <c r="DH5" s="675"/>
      <c r="DI5" s="675"/>
      <c r="DJ5" s="675"/>
      <c r="DK5" s="675"/>
      <c r="DL5" s="675"/>
      <c r="DM5" s="675"/>
      <c r="DN5" s="675"/>
      <c r="DO5" s="675"/>
      <c r="DP5" s="676"/>
      <c r="DQ5" s="674" t="s">
        <v>220</v>
      </c>
      <c r="DR5" s="675"/>
      <c r="DS5" s="675"/>
      <c r="DT5" s="675"/>
      <c r="DU5" s="675"/>
      <c r="DV5" s="675"/>
      <c r="DW5" s="675"/>
      <c r="DX5" s="675"/>
      <c r="DY5" s="675"/>
      <c r="DZ5" s="675"/>
      <c r="EA5" s="675"/>
      <c r="EB5" s="675"/>
      <c r="EC5" s="676"/>
    </row>
    <row r="6" spans="2:143" ht="11.25" customHeight="1" x14ac:dyDescent="0.15">
      <c r="B6" s="619" t="s">
        <v>221</v>
      </c>
      <c r="C6" s="620"/>
      <c r="D6" s="620"/>
      <c r="E6" s="620"/>
      <c r="F6" s="620"/>
      <c r="G6" s="620"/>
      <c r="H6" s="620"/>
      <c r="I6" s="620"/>
      <c r="J6" s="620"/>
      <c r="K6" s="620"/>
      <c r="L6" s="620"/>
      <c r="M6" s="620"/>
      <c r="N6" s="620"/>
      <c r="O6" s="620"/>
      <c r="P6" s="620"/>
      <c r="Q6" s="621"/>
      <c r="R6" s="622">
        <v>202356</v>
      </c>
      <c r="S6" s="623"/>
      <c r="T6" s="623"/>
      <c r="U6" s="623"/>
      <c r="V6" s="623"/>
      <c r="W6" s="623"/>
      <c r="X6" s="623"/>
      <c r="Y6" s="624"/>
      <c r="Z6" s="660">
        <v>1</v>
      </c>
      <c r="AA6" s="660"/>
      <c r="AB6" s="660"/>
      <c r="AC6" s="660"/>
      <c r="AD6" s="661">
        <v>202356</v>
      </c>
      <c r="AE6" s="661"/>
      <c r="AF6" s="661"/>
      <c r="AG6" s="661"/>
      <c r="AH6" s="661"/>
      <c r="AI6" s="661"/>
      <c r="AJ6" s="661"/>
      <c r="AK6" s="661"/>
      <c r="AL6" s="625">
        <v>2.1</v>
      </c>
      <c r="AM6" s="626"/>
      <c r="AN6" s="626"/>
      <c r="AO6" s="662"/>
      <c r="AP6" s="619" t="s">
        <v>222</v>
      </c>
      <c r="AQ6" s="620"/>
      <c r="AR6" s="620"/>
      <c r="AS6" s="620"/>
      <c r="AT6" s="620"/>
      <c r="AU6" s="620"/>
      <c r="AV6" s="620"/>
      <c r="AW6" s="620"/>
      <c r="AX6" s="620"/>
      <c r="AY6" s="620"/>
      <c r="AZ6" s="620"/>
      <c r="BA6" s="620"/>
      <c r="BB6" s="620"/>
      <c r="BC6" s="620"/>
      <c r="BD6" s="620"/>
      <c r="BE6" s="620"/>
      <c r="BF6" s="621"/>
      <c r="BG6" s="622">
        <v>3304044</v>
      </c>
      <c r="BH6" s="623"/>
      <c r="BI6" s="623"/>
      <c r="BJ6" s="623"/>
      <c r="BK6" s="623"/>
      <c r="BL6" s="623"/>
      <c r="BM6" s="623"/>
      <c r="BN6" s="624"/>
      <c r="BO6" s="660">
        <v>100</v>
      </c>
      <c r="BP6" s="660"/>
      <c r="BQ6" s="660"/>
      <c r="BR6" s="660"/>
      <c r="BS6" s="661">
        <v>64263</v>
      </c>
      <c r="BT6" s="661"/>
      <c r="BU6" s="661"/>
      <c r="BV6" s="661"/>
      <c r="BW6" s="661"/>
      <c r="BX6" s="661"/>
      <c r="BY6" s="661"/>
      <c r="BZ6" s="661"/>
      <c r="CA6" s="661"/>
      <c r="CB6" s="696"/>
      <c r="CD6" s="680" t="s">
        <v>223</v>
      </c>
      <c r="CE6" s="681"/>
      <c r="CF6" s="681"/>
      <c r="CG6" s="681"/>
      <c r="CH6" s="681"/>
      <c r="CI6" s="681"/>
      <c r="CJ6" s="681"/>
      <c r="CK6" s="681"/>
      <c r="CL6" s="681"/>
      <c r="CM6" s="681"/>
      <c r="CN6" s="681"/>
      <c r="CO6" s="681"/>
      <c r="CP6" s="681"/>
      <c r="CQ6" s="682"/>
      <c r="CR6" s="622">
        <v>128167</v>
      </c>
      <c r="CS6" s="623"/>
      <c r="CT6" s="623"/>
      <c r="CU6" s="623"/>
      <c r="CV6" s="623"/>
      <c r="CW6" s="623"/>
      <c r="CX6" s="623"/>
      <c r="CY6" s="624"/>
      <c r="CZ6" s="704">
        <v>0.7</v>
      </c>
      <c r="DA6" s="686"/>
      <c r="DB6" s="686"/>
      <c r="DC6" s="706"/>
      <c r="DD6" s="628" t="s">
        <v>122</v>
      </c>
      <c r="DE6" s="623"/>
      <c r="DF6" s="623"/>
      <c r="DG6" s="623"/>
      <c r="DH6" s="623"/>
      <c r="DI6" s="623"/>
      <c r="DJ6" s="623"/>
      <c r="DK6" s="623"/>
      <c r="DL6" s="623"/>
      <c r="DM6" s="623"/>
      <c r="DN6" s="623"/>
      <c r="DO6" s="623"/>
      <c r="DP6" s="624"/>
      <c r="DQ6" s="628">
        <v>128167</v>
      </c>
      <c r="DR6" s="623"/>
      <c r="DS6" s="623"/>
      <c r="DT6" s="623"/>
      <c r="DU6" s="623"/>
      <c r="DV6" s="623"/>
      <c r="DW6" s="623"/>
      <c r="DX6" s="623"/>
      <c r="DY6" s="623"/>
      <c r="DZ6" s="623"/>
      <c r="EA6" s="623"/>
      <c r="EB6" s="623"/>
      <c r="EC6" s="659"/>
    </row>
    <row r="7" spans="2:143" ht="11.25" customHeight="1" x14ac:dyDescent="0.15">
      <c r="B7" s="619" t="s">
        <v>224</v>
      </c>
      <c r="C7" s="620"/>
      <c r="D7" s="620"/>
      <c r="E7" s="620"/>
      <c r="F7" s="620"/>
      <c r="G7" s="620"/>
      <c r="H7" s="620"/>
      <c r="I7" s="620"/>
      <c r="J7" s="620"/>
      <c r="K7" s="620"/>
      <c r="L7" s="620"/>
      <c r="M7" s="620"/>
      <c r="N7" s="620"/>
      <c r="O7" s="620"/>
      <c r="P7" s="620"/>
      <c r="Q7" s="621"/>
      <c r="R7" s="622">
        <v>647</v>
      </c>
      <c r="S7" s="623"/>
      <c r="T7" s="623"/>
      <c r="U7" s="623"/>
      <c r="V7" s="623"/>
      <c r="W7" s="623"/>
      <c r="X7" s="623"/>
      <c r="Y7" s="624"/>
      <c r="Z7" s="660">
        <v>0</v>
      </c>
      <c r="AA7" s="660"/>
      <c r="AB7" s="660"/>
      <c r="AC7" s="660"/>
      <c r="AD7" s="661">
        <v>647</v>
      </c>
      <c r="AE7" s="661"/>
      <c r="AF7" s="661"/>
      <c r="AG7" s="661"/>
      <c r="AH7" s="661"/>
      <c r="AI7" s="661"/>
      <c r="AJ7" s="661"/>
      <c r="AK7" s="661"/>
      <c r="AL7" s="625">
        <v>0</v>
      </c>
      <c r="AM7" s="626"/>
      <c r="AN7" s="626"/>
      <c r="AO7" s="662"/>
      <c r="AP7" s="619" t="s">
        <v>225</v>
      </c>
      <c r="AQ7" s="620"/>
      <c r="AR7" s="620"/>
      <c r="AS7" s="620"/>
      <c r="AT7" s="620"/>
      <c r="AU7" s="620"/>
      <c r="AV7" s="620"/>
      <c r="AW7" s="620"/>
      <c r="AX7" s="620"/>
      <c r="AY7" s="620"/>
      <c r="AZ7" s="620"/>
      <c r="BA7" s="620"/>
      <c r="BB7" s="620"/>
      <c r="BC7" s="620"/>
      <c r="BD7" s="620"/>
      <c r="BE7" s="620"/>
      <c r="BF7" s="621"/>
      <c r="BG7" s="622">
        <v>1067241</v>
      </c>
      <c r="BH7" s="623"/>
      <c r="BI7" s="623"/>
      <c r="BJ7" s="623"/>
      <c r="BK7" s="623"/>
      <c r="BL7" s="623"/>
      <c r="BM7" s="623"/>
      <c r="BN7" s="624"/>
      <c r="BO7" s="660">
        <v>32.299999999999997</v>
      </c>
      <c r="BP7" s="660"/>
      <c r="BQ7" s="660"/>
      <c r="BR7" s="660"/>
      <c r="BS7" s="661">
        <v>64263</v>
      </c>
      <c r="BT7" s="661"/>
      <c r="BU7" s="661"/>
      <c r="BV7" s="661"/>
      <c r="BW7" s="661"/>
      <c r="BX7" s="661"/>
      <c r="BY7" s="661"/>
      <c r="BZ7" s="661"/>
      <c r="CA7" s="661"/>
      <c r="CB7" s="696"/>
      <c r="CD7" s="619" t="s">
        <v>226</v>
      </c>
      <c r="CE7" s="620"/>
      <c r="CF7" s="620"/>
      <c r="CG7" s="620"/>
      <c r="CH7" s="620"/>
      <c r="CI7" s="620"/>
      <c r="CJ7" s="620"/>
      <c r="CK7" s="620"/>
      <c r="CL7" s="620"/>
      <c r="CM7" s="620"/>
      <c r="CN7" s="620"/>
      <c r="CO7" s="620"/>
      <c r="CP7" s="620"/>
      <c r="CQ7" s="621"/>
      <c r="CR7" s="622">
        <v>3166281</v>
      </c>
      <c r="CS7" s="623"/>
      <c r="CT7" s="623"/>
      <c r="CU7" s="623"/>
      <c r="CV7" s="623"/>
      <c r="CW7" s="623"/>
      <c r="CX7" s="623"/>
      <c r="CY7" s="624"/>
      <c r="CZ7" s="660">
        <v>17</v>
      </c>
      <c r="DA7" s="660"/>
      <c r="DB7" s="660"/>
      <c r="DC7" s="660"/>
      <c r="DD7" s="628">
        <v>251200</v>
      </c>
      <c r="DE7" s="623"/>
      <c r="DF7" s="623"/>
      <c r="DG7" s="623"/>
      <c r="DH7" s="623"/>
      <c r="DI7" s="623"/>
      <c r="DJ7" s="623"/>
      <c r="DK7" s="623"/>
      <c r="DL7" s="623"/>
      <c r="DM7" s="623"/>
      <c r="DN7" s="623"/>
      <c r="DO7" s="623"/>
      <c r="DP7" s="624"/>
      <c r="DQ7" s="628">
        <v>2170252</v>
      </c>
      <c r="DR7" s="623"/>
      <c r="DS7" s="623"/>
      <c r="DT7" s="623"/>
      <c r="DU7" s="623"/>
      <c r="DV7" s="623"/>
      <c r="DW7" s="623"/>
      <c r="DX7" s="623"/>
      <c r="DY7" s="623"/>
      <c r="DZ7" s="623"/>
      <c r="EA7" s="623"/>
      <c r="EB7" s="623"/>
      <c r="EC7" s="659"/>
    </row>
    <row r="8" spans="2:143" ht="11.25" customHeight="1" x14ac:dyDescent="0.15">
      <c r="B8" s="619" t="s">
        <v>227</v>
      </c>
      <c r="C8" s="620"/>
      <c r="D8" s="620"/>
      <c r="E8" s="620"/>
      <c r="F8" s="620"/>
      <c r="G8" s="620"/>
      <c r="H8" s="620"/>
      <c r="I8" s="620"/>
      <c r="J8" s="620"/>
      <c r="K8" s="620"/>
      <c r="L8" s="620"/>
      <c r="M8" s="620"/>
      <c r="N8" s="620"/>
      <c r="O8" s="620"/>
      <c r="P8" s="620"/>
      <c r="Q8" s="621"/>
      <c r="R8" s="622">
        <v>7531</v>
      </c>
      <c r="S8" s="623"/>
      <c r="T8" s="623"/>
      <c r="U8" s="623"/>
      <c r="V8" s="623"/>
      <c r="W8" s="623"/>
      <c r="X8" s="623"/>
      <c r="Y8" s="624"/>
      <c r="Z8" s="660">
        <v>0</v>
      </c>
      <c r="AA8" s="660"/>
      <c r="AB8" s="660"/>
      <c r="AC8" s="660"/>
      <c r="AD8" s="661">
        <v>7531</v>
      </c>
      <c r="AE8" s="661"/>
      <c r="AF8" s="661"/>
      <c r="AG8" s="661"/>
      <c r="AH8" s="661"/>
      <c r="AI8" s="661"/>
      <c r="AJ8" s="661"/>
      <c r="AK8" s="661"/>
      <c r="AL8" s="625">
        <v>0.1</v>
      </c>
      <c r="AM8" s="626"/>
      <c r="AN8" s="626"/>
      <c r="AO8" s="662"/>
      <c r="AP8" s="619" t="s">
        <v>228</v>
      </c>
      <c r="AQ8" s="620"/>
      <c r="AR8" s="620"/>
      <c r="AS8" s="620"/>
      <c r="AT8" s="620"/>
      <c r="AU8" s="620"/>
      <c r="AV8" s="620"/>
      <c r="AW8" s="620"/>
      <c r="AX8" s="620"/>
      <c r="AY8" s="620"/>
      <c r="AZ8" s="620"/>
      <c r="BA8" s="620"/>
      <c r="BB8" s="620"/>
      <c r="BC8" s="620"/>
      <c r="BD8" s="620"/>
      <c r="BE8" s="620"/>
      <c r="BF8" s="621"/>
      <c r="BG8" s="622">
        <v>36926</v>
      </c>
      <c r="BH8" s="623"/>
      <c r="BI8" s="623"/>
      <c r="BJ8" s="623"/>
      <c r="BK8" s="623"/>
      <c r="BL8" s="623"/>
      <c r="BM8" s="623"/>
      <c r="BN8" s="624"/>
      <c r="BO8" s="660">
        <v>1.1000000000000001</v>
      </c>
      <c r="BP8" s="660"/>
      <c r="BQ8" s="660"/>
      <c r="BR8" s="660"/>
      <c r="BS8" s="661" t="s">
        <v>122</v>
      </c>
      <c r="BT8" s="661"/>
      <c r="BU8" s="661"/>
      <c r="BV8" s="661"/>
      <c r="BW8" s="661"/>
      <c r="BX8" s="661"/>
      <c r="BY8" s="661"/>
      <c r="BZ8" s="661"/>
      <c r="CA8" s="661"/>
      <c r="CB8" s="696"/>
      <c r="CD8" s="619" t="s">
        <v>229</v>
      </c>
      <c r="CE8" s="620"/>
      <c r="CF8" s="620"/>
      <c r="CG8" s="620"/>
      <c r="CH8" s="620"/>
      <c r="CI8" s="620"/>
      <c r="CJ8" s="620"/>
      <c r="CK8" s="620"/>
      <c r="CL8" s="620"/>
      <c r="CM8" s="620"/>
      <c r="CN8" s="620"/>
      <c r="CO8" s="620"/>
      <c r="CP8" s="620"/>
      <c r="CQ8" s="621"/>
      <c r="CR8" s="622">
        <v>6860504</v>
      </c>
      <c r="CS8" s="623"/>
      <c r="CT8" s="623"/>
      <c r="CU8" s="623"/>
      <c r="CV8" s="623"/>
      <c r="CW8" s="623"/>
      <c r="CX8" s="623"/>
      <c r="CY8" s="624"/>
      <c r="CZ8" s="660">
        <v>36.799999999999997</v>
      </c>
      <c r="DA8" s="660"/>
      <c r="DB8" s="660"/>
      <c r="DC8" s="660"/>
      <c r="DD8" s="628">
        <v>393746</v>
      </c>
      <c r="DE8" s="623"/>
      <c r="DF8" s="623"/>
      <c r="DG8" s="623"/>
      <c r="DH8" s="623"/>
      <c r="DI8" s="623"/>
      <c r="DJ8" s="623"/>
      <c r="DK8" s="623"/>
      <c r="DL8" s="623"/>
      <c r="DM8" s="623"/>
      <c r="DN8" s="623"/>
      <c r="DO8" s="623"/>
      <c r="DP8" s="624"/>
      <c r="DQ8" s="628">
        <v>3389013</v>
      </c>
      <c r="DR8" s="623"/>
      <c r="DS8" s="623"/>
      <c r="DT8" s="623"/>
      <c r="DU8" s="623"/>
      <c r="DV8" s="623"/>
      <c r="DW8" s="623"/>
      <c r="DX8" s="623"/>
      <c r="DY8" s="623"/>
      <c r="DZ8" s="623"/>
      <c r="EA8" s="623"/>
      <c r="EB8" s="623"/>
      <c r="EC8" s="659"/>
    </row>
    <row r="9" spans="2:143" ht="11.25" customHeight="1" x14ac:dyDescent="0.15">
      <c r="B9" s="619" t="s">
        <v>230</v>
      </c>
      <c r="C9" s="620"/>
      <c r="D9" s="620"/>
      <c r="E9" s="620"/>
      <c r="F9" s="620"/>
      <c r="G9" s="620"/>
      <c r="H9" s="620"/>
      <c r="I9" s="620"/>
      <c r="J9" s="620"/>
      <c r="K9" s="620"/>
      <c r="L9" s="620"/>
      <c r="M9" s="620"/>
      <c r="N9" s="620"/>
      <c r="O9" s="620"/>
      <c r="P9" s="620"/>
      <c r="Q9" s="621"/>
      <c r="R9" s="622">
        <v>9133</v>
      </c>
      <c r="S9" s="623"/>
      <c r="T9" s="623"/>
      <c r="U9" s="623"/>
      <c r="V9" s="623"/>
      <c r="W9" s="623"/>
      <c r="X9" s="623"/>
      <c r="Y9" s="624"/>
      <c r="Z9" s="660">
        <v>0</v>
      </c>
      <c r="AA9" s="660"/>
      <c r="AB9" s="660"/>
      <c r="AC9" s="660"/>
      <c r="AD9" s="661">
        <v>9133</v>
      </c>
      <c r="AE9" s="661"/>
      <c r="AF9" s="661"/>
      <c r="AG9" s="661"/>
      <c r="AH9" s="661"/>
      <c r="AI9" s="661"/>
      <c r="AJ9" s="661"/>
      <c r="AK9" s="661"/>
      <c r="AL9" s="625">
        <v>0.1</v>
      </c>
      <c r="AM9" s="626"/>
      <c r="AN9" s="626"/>
      <c r="AO9" s="662"/>
      <c r="AP9" s="619" t="s">
        <v>231</v>
      </c>
      <c r="AQ9" s="620"/>
      <c r="AR9" s="620"/>
      <c r="AS9" s="620"/>
      <c r="AT9" s="620"/>
      <c r="AU9" s="620"/>
      <c r="AV9" s="620"/>
      <c r="AW9" s="620"/>
      <c r="AX9" s="620"/>
      <c r="AY9" s="620"/>
      <c r="AZ9" s="620"/>
      <c r="BA9" s="620"/>
      <c r="BB9" s="620"/>
      <c r="BC9" s="620"/>
      <c r="BD9" s="620"/>
      <c r="BE9" s="620"/>
      <c r="BF9" s="621"/>
      <c r="BG9" s="622">
        <v>750829</v>
      </c>
      <c r="BH9" s="623"/>
      <c r="BI9" s="623"/>
      <c r="BJ9" s="623"/>
      <c r="BK9" s="623"/>
      <c r="BL9" s="623"/>
      <c r="BM9" s="623"/>
      <c r="BN9" s="624"/>
      <c r="BO9" s="660">
        <v>22.7</v>
      </c>
      <c r="BP9" s="660"/>
      <c r="BQ9" s="660"/>
      <c r="BR9" s="660"/>
      <c r="BS9" s="661" t="s">
        <v>122</v>
      </c>
      <c r="BT9" s="661"/>
      <c r="BU9" s="661"/>
      <c r="BV9" s="661"/>
      <c r="BW9" s="661"/>
      <c r="BX9" s="661"/>
      <c r="BY9" s="661"/>
      <c r="BZ9" s="661"/>
      <c r="CA9" s="661"/>
      <c r="CB9" s="696"/>
      <c r="CD9" s="619" t="s">
        <v>232</v>
      </c>
      <c r="CE9" s="620"/>
      <c r="CF9" s="620"/>
      <c r="CG9" s="620"/>
      <c r="CH9" s="620"/>
      <c r="CI9" s="620"/>
      <c r="CJ9" s="620"/>
      <c r="CK9" s="620"/>
      <c r="CL9" s="620"/>
      <c r="CM9" s="620"/>
      <c r="CN9" s="620"/>
      <c r="CO9" s="620"/>
      <c r="CP9" s="620"/>
      <c r="CQ9" s="621"/>
      <c r="CR9" s="622">
        <v>1267021</v>
      </c>
      <c r="CS9" s="623"/>
      <c r="CT9" s="623"/>
      <c r="CU9" s="623"/>
      <c r="CV9" s="623"/>
      <c r="CW9" s="623"/>
      <c r="CX9" s="623"/>
      <c r="CY9" s="624"/>
      <c r="CZ9" s="660">
        <v>6.8</v>
      </c>
      <c r="DA9" s="660"/>
      <c r="DB9" s="660"/>
      <c r="DC9" s="660"/>
      <c r="DD9" s="628">
        <v>29865</v>
      </c>
      <c r="DE9" s="623"/>
      <c r="DF9" s="623"/>
      <c r="DG9" s="623"/>
      <c r="DH9" s="623"/>
      <c r="DI9" s="623"/>
      <c r="DJ9" s="623"/>
      <c r="DK9" s="623"/>
      <c r="DL9" s="623"/>
      <c r="DM9" s="623"/>
      <c r="DN9" s="623"/>
      <c r="DO9" s="623"/>
      <c r="DP9" s="624"/>
      <c r="DQ9" s="628">
        <v>1017121</v>
      </c>
      <c r="DR9" s="623"/>
      <c r="DS9" s="623"/>
      <c r="DT9" s="623"/>
      <c r="DU9" s="623"/>
      <c r="DV9" s="623"/>
      <c r="DW9" s="623"/>
      <c r="DX9" s="623"/>
      <c r="DY9" s="623"/>
      <c r="DZ9" s="623"/>
      <c r="EA9" s="623"/>
      <c r="EB9" s="623"/>
      <c r="EC9" s="659"/>
    </row>
    <row r="10" spans="2:143" ht="11.25" customHeight="1" x14ac:dyDescent="0.15">
      <c r="B10" s="619" t="s">
        <v>233</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234</v>
      </c>
      <c r="AQ10" s="620"/>
      <c r="AR10" s="620"/>
      <c r="AS10" s="620"/>
      <c r="AT10" s="620"/>
      <c r="AU10" s="620"/>
      <c r="AV10" s="620"/>
      <c r="AW10" s="620"/>
      <c r="AX10" s="620"/>
      <c r="AY10" s="620"/>
      <c r="AZ10" s="620"/>
      <c r="BA10" s="620"/>
      <c r="BB10" s="620"/>
      <c r="BC10" s="620"/>
      <c r="BD10" s="620"/>
      <c r="BE10" s="620"/>
      <c r="BF10" s="621"/>
      <c r="BG10" s="622">
        <v>54254</v>
      </c>
      <c r="BH10" s="623"/>
      <c r="BI10" s="623"/>
      <c r="BJ10" s="623"/>
      <c r="BK10" s="623"/>
      <c r="BL10" s="623"/>
      <c r="BM10" s="623"/>
      <c r="BN10" s="624"/>
      <c r="BO10" s="660">
        <v>1.6</v>
      </c>
      <c r="BP10" s="660"/>
      <c r="BQ10" s="660"/>
      <c r="BR10" s="660"/>
      <c r="BS10" s="661" t="s">
        <v>122</v>
      </c>
      <c r="BT10" s="661"/>
      <c r="BU10" s="661"/>
      <c r="BV10" s="661"/>
      <c r="BW10" s="661"/>
      <c r="BX10" s="661"/>
      <c r="BY10" s="661"/>
      <c r="BZ10" s="661"/>
      <c r="CA10" s="661"/>
      <c r="CB10" s="696"/>
      <c r="CD10" s="619" t="s">
        <v>235</v>
      </c>
      <c r="CE10" s="620"/>
      <c r="CF10" s="620"/>
      <c r="CG10" s="620"/>
      <c r="CH10" s="620"/>
      <c r="CI10" s="620"/>
      <c r="CJ10" s="620"/>
      <c r="CK10" s="620"/>
      <c r="CL10" s="620"/>
      <c r="CM10" s="620"/>
      <c r="CN10" s="620"/>
      <c r="CO10" s="620"/>
      <c r="CP10" s="620"/>
      <c r="CQ10" s="621"/>
      <c r="CR10" s="622">
        <v>7600</v>
      </c>
      <c r="CS10" s="623"/>
      <c r="CT10" s="623"/>
      <c r="CU10" s="623"/>
      <c r="CV10" s="623"/>
      <c r="CW10" s="623"/>
      <c r="CX10" s="623"/>
      <c r="CY10" s="624"/>
      <c r="CZ10" s="660">
        <v>0</v>
      </c>
      <c r="DA10" s="660"/>
      <c r="DB10" s="660"/>
      <c r="DC10" s="660"/>
      <c r="DD10" s="628" t="s">
        <v>122</v>
      </c>
      <c r="DE10" s="623"/>
      <c r="DF10" s="623"/>
      <c r="DG10" s="623"/>
      <c r="DH10" s="623"/>
      <c r="DI10" s="623"/>
      <c r="DJ10" s="623"/>
      <c r="DK10" s="623"/>
      <c r="DL10" s="623"/>
      <c r="DM10" s="623"/>
      <c r="DN10" s="623"/>
      <c r="DO10" s="623"/>
      <c r="DP10" s="624"/>
      <c r="DQ10" s="628">
        <v>7600</v>
      </c>
      <c r="DR10" s="623"/>
      <c r="DS10" s="623"/>
      <c r="DT10" s="623"/>
      <c r="DU10" s="623"/>
      <c r="DV10" s="623"/>
      <c r="DW10" s="623"/>
      <c r="DX10" s="623"/>
      <c r="DY10" s="623"/>
      <c r="DZ10" s="623"/>
      <c r="EA10" s="623"/>
      <c r="EB10" s="623"/>
      <c r="EC10" s="659"/>
    </row>
    <row r="11" spans="2:143" ht="11.25" customHeight="1" x14ac:dyDescent="0.15">
      <c r="B11" s="619" t="s">
        <v>236</v>
      </c>
      <c r="C11" s="620"/>
      <c r="D11" s="620"/>
      <c r="E11" s="620"/>
      <c r="F11" s="620"/>
      <c r="G11" s="620"/>
      <c r="H11" s="620"/>
      <c r="I11" s="620"/>
      <c r="J11" s="620"/>
      <c r="K11" s="620"/>
      <c r="L11" s="620"/>
      <c r="M11" s="620"/>
      <c r="N11" s="620"/>
      <c r="O11" s="620"/>
      <c r="P11" s="620"/>
      <c r="Q11" s="621"/>
      <c r="R11" s="622">
        <v>596054</v>
      </c>
      <c r="S11" s="623"/>
      <c r="T11" s="623"/>
      <c r="U11" s="623"/>
      <c r="V11" s="623"/>
      <c r="W11" s="623"/>
      <c r="X11" s="623"/>
      <c r="Y11" s="624"/>
      <c r="Z11" s="625">
        <v>3</v>
      </c>
      <c r="AA11" s="626"/>
      <c r="AB11" s="626"/>
      <c r="AC11" s="627"/>
      <c r="AD11" s="628">
        <v>596054</v>
      </c>
      <c r="AE11" s="623"/>
      <c r="AF11" s="623"/>
      <c r="AG11" s="623"/>
      <c r="AH11" s="623"/>
      <c r="AI11" s="623"/>
      <c r="AJ11" s="623"/>
      <c r="AK11" s="624"/>
      <c r="AL11" s="625">
        <v>6.3</v>
      </c>
      <c r="AM11" s="626"/>
      <c r="AN11" s="626"/>
      <c r="AO11" s="662"/>
      <c r="AP11" s="619" t="s">
        <v>237</v>
      </c>
      <c r="AQ11" s="620"/>
      <c r="AR11" s="620"/>
      <c r="AS11" s="620"/>
      <c r="AT11" s="620"/>
      <c r="AU11" s="620"/>
      <c r="AV11" s="620"/>
      <c r="AW11" s="620"/>
      <c r="AX11" s="620"/>
      <c r="AY11" s="620"/>
      <c r="AZ11" s="620"/>
      <c r="BA11" s="620"/>
      <c r="BB11" s="620"/>
      <c r="BC11" s="620"/>
      <c r="BD11" s="620"/>
      <c r="BE11" s="620"/>
      <c r="BF11" s="621"/>
      <c r="BG11" s="622">
        <v>225232</v>
      </c>
      <c r="BH11" s="623"/>
      <c r="BI11" s="623"/>
      <c r="BJ11" s="623"/>
      <c r="BK11" s="623"/>
      <c r="BL11" s="623"/>
      <c r="BM11" s="623"/>
      <c r="BN11" s="624"/>
      <c r="BO11" s="660">
        <v>6.8</v>
      </c>
      <c r="BP11" s="660"/>
      <c r="BQ11" s="660"/>
      <c r="BR11" s="660"/>
      <c r="BS11" s="661">
        <v>64263</v>
      </c>
      <c r="BT11" s="661"/>
      <c r="BU11" s="661"/>
      <c r="BV11" s="661"/>
      <c r="BW11" s="661"/>
      <c r="BX11" s="661"/>
      <c r="BY11" s="661"/>
      <c r="BZ11" s="661"/>
      <c r="CA11" s="661"/>
      <c r="CB11" s="696"/>
      <c r="CD11" s="619" t="s">
        <v>238</v>
      </c>
      <c r="CE11" s="620"/>
      <c r="CF11" s="620"/>
      <c r="CG11" s="620"/>
      <c r="CH11" s="620"/>
      <c r="CI11" s="620"/>
      <c r="CJ11" s="620"/>
      <c r="CK11" s="620"/>
      <c r="CL11" s="620"/>
      <c r="CM11" s="620"/>
      <c r="CN11" s="620"/>
      <c r="CO11" s="620"/>
      <c r="CP11" s="620"/>
      <c r="CQ11" s="621"/>
      <c r="CR11" s="622">
        <v>1260259</v>
      </c>
      <c r="CS11" s="623"/>
      <c r="CT11" s="623"/>
      <c r="CU11" s="623"/>
      <c r="CV11" s="623"/>
      <c r="CW11" s="623"/>
      <c r="CX11" s="623"/>
      <c r="CY11" s="624"/>
      <c r="CZ11" s="660">
        <v>6.8</v>
      </c>
      <c r="DA11" s="660"/>
      <c r="DB11" s="660"/>
      <c r="DC11" s="660"/>
      <c r="DD11" s="628">
        <v>252279</v>
      </c>
      <c r="DE11" s="623"/>
      <c r="DF11" s="623"/>
      <c r="DG11" s="623"/>
      <c r="DH11" s="623"/>
      <c r="DI11" s="623"/>
      <c r="DJ11" s="623"/>
      <c r="DK11" s="623"/>
      <c r="DL11" s="623"/>
      <c r="DM11" s="623"/>
      <c r="DN11" s="623"/>
      <c r="DO11" s="623"/>
      <c r="DP11" s="624"/>
      <c r="DQ11" s="628">
        <v>728310</v>
      </c>
      <c r="DR11" s="623"/>
      <c r="DS11" s="623"/>
      <c r="DT11" s="623"/>
      <c r="DU11" s="623"/>
      <c r="DV11" s="623"/>
      <c r="DW11" s="623"/>
      <c r="DX11" s="623"/>
      <c r="DY11" s="623"/>
      <c r="DZ11" s="623"/>
      <c r="EA11" s="623"/>
      <c r="EB11" s="623"/>
      <c r="EC11" s="659"/>
    </row>
    <row r="12" spans="2:143" ht="11.25" customHeight="1" x14ac:dyDescent="0.15">
      <c r="B12" s="619" t="s">
        <v>239</v>
      </c>
      <c r="C12" s="620"/>
      <c r="D12" s="620"/>
      <c r="E12" s="620"/>
      <c r="F12" s="620"/>
      <c r="G12" s="620"/>
      <c r="H12" s="620"/>
      <c r="I12" s="620"/>
      <c r="J12" s="620"/>
      <c r="K12" s="620"/>
      <c r="L12" s="620"/>
      <c r="M12" s="620"/>
      <c r="N12" s="620"/>
      <c r="O12" s="620"/>
      <c r="P12" s="620"/>
      <c r="Q12" s="621"/>
      <c r="R12" s="622" t="s">
        <v>122</v>
      </c>
      <c r="S12" s="623"/>
      <c r="T12" s="623"/>
      <c r="U12" s="623"/>
      <c r="V12" s="623"/>
      <c r="W12" s="623"/>
      <c r="X12" s="623"/>
      <c r="Y12" s="624"/>
      <c r="Z12" s="660" t="s">
        <v>122</v>
      </c>
      <c r="AA12" s="660"/>
      <c r="AB12" s="660"/>
      <c r="AC12" s="660"/>
      <c r="AD12" s="661" t="s">
        <v>122</v>
      </c>
      <c r="AE12" s="661"/>
      <c r="AF12" s="661"/>
      <c r="AG12" s="661"/>
      <c r="AH12" s="661"/>
      <c r="AI12" s="661"/>
      <c r="AJ12" s="661"/>
      <c r="AK12" s="661"/>
      <c r="AL12" s="625" t="s">
        <v>122</v>
      </c>
      <c r="AM12" s="626"/>
      <c r="AN12" s="626"/>
      <c r="AO12" s="662"/>
      <c r="AP12" s="619" t="s">
        <v>240</v>
      </c>
      <c r="AQ12" s="620"/>
      <c r="AR12" s="620"/>
      <c r="AS12" s="620"/>
      <c r="AT12" s="620"/>
      <c r="AU12" s="620"/>
      <c r="AV12" s="620"/>
      <c r="AW12" s="620"/>
      <c r="AX12" s="620"/>
      <c r="AY12" s="620"/>
      <c r="AZ12" s="620"/>
      <c r="BA12" s="620"/>
      <c r="BB12" s="620"/>
      <c r="BC12" s="620"/>
      <c r="BD12" s="620"/>
      <c r="BE12" s="620"/>
      <c r="BF12" s="621"/>
      <c r="BG12" s="622">
        <v>1619353</v>
      </c>
      <c r="BH12" s="623"/>
      <c r="BI12" s="623"/>
      <c r="BJ12" s="623"/>
      <c r="BK12" s="623"/>
      <c r="BL12" s="623"/>
      <c r="BM12" s="623"/>
      <c r="BN12" s="624"/>
      <c r="BO12" s="660">
        <v>49</v>
      </c>
      <c r="BP12" s="660"/>
      <c r="BQ12" s="660"/>
      <c r="BR12" s="660"/>
      <c r="BS12" s="661" t="s">
        <v>122</v>
      </c>
      <c r="BT12" s="661"/>
      <c r="BU12" s="661"/>
      <c r="BV12" s="661"/>
      <c r="BW12" s="661"/>
      <c r="BX12" s="661"/>
      <c r="BY12" s="661"/>
      <c r="BZ12" s="661"/>
      <c r="CA12" s="661"/>
      <c r="CB12" s="696"/>
      <c r="CD12" s="619" t="s">
        <v>241</v>
      </c>
      <c r="CE12" s="620"/>
      <c r="CF12" s="620"/>
      <c r="CG12" s="620"/>
      <c r="CH12" s="620"/>
      <c r="CI12" s="620"/>
      <c r="CJ12" s="620"/>
      <c r="CK12" s="620"/>
      <c r="CL12" s="620"/>
      <c r="CM12" s="620"/>
      <c r="CN12" s="620"/>
      <c r="CO12" s="620"/>
      <c r="CP12" s="620"/>
      <c r="CQ12" s="621"/>
      <c r="CR12" s="622">
        <v>188796</v>
      </c>
      <c r="CS12" s="623"/>
      <c r="CT12" s="623"/>
      <c r="CU12" s="623"/>
      <c r="CV12" s="623"/>
      <c r="CW12" s="623"/>
      <c r="CX12" s="623"/>
      <c r="CY12" s="624"/>
      <c r="CZ12" s="660">
        <v>1</v>
      </c>
      <c r="DA12" s="660"/>
      <c r="DB12" s="660"/>
      <c r="DC12" s="660"/>
      <c r="DD12" s="628">
        <v>146987</v>
      </c>
      <c r="DE12" s="623"/>
      <c r="DF12" s="623"/>
      <c r="DG12" s="623"/>
      <c r="DH12" s="623"/>
      <c r="DI12" s="623"/>
      <c r="DJ12" s="623"/>
      <c r="DK12" s="623"/>
      <c r="DL12" s="623"/>
      <c r="DM12" s="623"/>
      <c r="DN12" s="623"/>
      <c r="DO12" s="623"/>
      <c r="DP12" s="624"/>
      <c r="DQ12" s="628">
        <v>93202</v>
      </c>
      <c r="DR12" s="623"/>
      <c r="DS12" s="623"/>
      <c r="DT12" s="623"/>
      <c r="DU12" s="623"/>
      <c r="DV12" s="623"/>
      <c r="DW12" s="623"/>
      <c r="DX12" s="623"/>
      <c r="DY12" s="623"/>
      <c r="DZ12" s="623"/>
      <c r="EA12" s="623"/>
      <c r="EB12" s="623"/>
      <c r="EC12" s="659"/>
    </row>
    <row r="13" spans="2:143" ht="11.25" customHeight="1" x14ac:dyDescent="0.15">
      <c r="B13" s="619" t="s">
        <v>242</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243</v>
      </c>
      <c r="AQ13" s="620"/>
      <c r="AR13" s="620"/>
      <c r="AS13" s="620"/>
      <c r="AT13" s="620"/>
      <c r="AU13" s="620"/>
      <c r="AV13" s="620"/>
      <c r="AW13" s="620"/>
      <c r="AX13" s="620"/>
      <c r="AY13" s="620"/>
      <c r="AZ13" s="620"/>
      <c r="BA13" s="620"/>
      <c r="BB13" s="620"/>
      <c r="BC13" s="620"/>
      <c r="BD13" s="620"/>
      <c r="BE13" s="620"/>
      <c r="BF13" s="621"/>
      <c r="BG13" s="622">
        <v>1564030</v>
      </c>
      <c r="BH13" s="623"/>
      <c r="BI13" s="623"/>
      <c r="BJ13" s="623"/>
      <c r="BK13" s="623"/>
      <c r="BL13" s="623"/>
      <c r="BM13" s="623"/>
      <c r="BN13" s="624"/>
      <c r="BO13" s="660">
        <v>47.3</v>
      </c>
      <c r="BP13" s="660"/>
      <c r="BQ13" s="660"/>
      <c r="BR13" s="660"/>
      <c r="BS13" s="661" t="s">
        <v>122</v>
      </c>
      <c r="BT13" s="661"/>
      <c r="BU13" s="661"/>
      <c r="BV13" s="661"/>
      <c r="BW13" s="661"/>
      <c r="BX13" s="661"/>
      <c r="BY13" s="661"/>
      <c r="BZ13" s="661"/>
      <c r="CA13" s="661"/>
      <c r="CB13" s="696"/>
      <c r="CD13" s="619" t="s">
        <v>244</v>
      </c>
      <c r="CE13" s="620"/>
      <c r="CF13" s="620"/>
      <c r="CG13" s="620"/>
      <c r="CH13" s="620"/>
      <c r="CI13" s="620"/>
      <c r="CJ13" s="620"/>
      <c r="CK13" s="620"/>
      <c r="CL13" s="620"/>
      <c r="CM13" s="620"/>
      <c r="CN13" s="620"/>
      <c r="CO13" s="620"/>
      <c r="CP13" s="620"/>
      <c r="CQ13" s="621"/>
      <c r="CR13" s="622">
        <v>1113448</v>
      </c>
      <c r="CS13" s="623"/>
      <c r="CT13" s="623"/>
      <c r="CU13" s="623"/>
      <c r="CV13" s="623"/>
      <c r="CW13" s="623"/>
      <c r="CX13" s="623"/>
      <c r="CY13" s="624"/>
      <c r="CZ13" s="660">
        <v>6</v>
      </c>
      <c r="DA13" s="660"/>
      <c r="DB13" s="660"/>
      <c r="DC13" s="660"/>
      <c r="DD13" s="628">
        <v>819440</v>
      </c>
      <c r="DE13" s="623"/>
      <c r="DF13" s="623"/>
      <c r="DG13" s="623"/>
      <c r="DH13" s="623"/>
      <c r="DI13" s="623"/>
      <c r="DJ13" s="623"/>
      <c r="DK13" s="623"/>
      <c r="DL13" s="623"/>
      <c r="DM13" s="623"/>
      <c r="DN13" s="623"/>
      <c r="DO13" s="623"/>
      <c r="DP13" s="624"/>
      <c r="DQ13" s="628">
        <v>408110</v>
      </c>
      <c r="DR13" s="623"/>
      <c r="DS13" s="623"/>
      <c r="DT13" s="623"/>
      <c r="DU13" s="623"/>
      <c r="DV13" s="623"/>
      <c r="DW13" s="623"/>
      <c r="DX13" s="623"/>
      <c r="DY13" s="623"/>
      <c r="DZ13" s="623"/>
      <c r="EA13" s="623"/>
      <c r="EB13" s="623"/>
      <c r="EC13" s="659"/>
    </row>
    <row r="14" spans="2:143" ht="11.25" customHeight="1" x14ac:dyDescent="0.15">
      <c r="B14" s="619" t="s">
        <v>245</v>
      </c>
      <c r="C14" s="620"/>
      <c r="D14" s="620"/>
      <c r="E14" s="620"/>
      <c r="F14" s="620"/>
      <c r="G14" s="620"/>
      <c r="H14" s="620"/>
      <c r="I14" s="620"/>
      <c r="J14" s="620"/>
      <c r="K14" s="620"/>
      <c r="L14" s="620"/>
      <c r="M14" s="620"/>
      <c r="N14" s="620"/>
      <c r="O14" s="620"/>
      <c r="P14" s="620"/>
      <c r="Q14" s="621"/>
      <c r="R14" s="622">
        <v>931</v>
      </c>
      <c r="S14" s="623"/>
      <c r="T14" s="623"/>
      <c r="U14" s="623"/>
      <c r="V14" s="623"/>
      <c r="W14" s="623"/>
      <c r="X14" s="623"/>
      <c r="Y14" s="624"/>
      <c r="Z14" s="660">
        <v>0</v>
      </c>
      <c r="AA14" s="660"/>
      <c r="AB14" s="660"/>
      <c r="AC14" s="660"/>
      <c r="AD14" s="661">
        <v>931</v>
      </c>
      <c r="AE14" s="661"/>
      <c r="AF14" s="661"/>
      <c r="AG14" s="661"/>
      <c r="AH14" s="661"/>
      <c r="AI14" s="661"/>
      <c r="AJ14" s="661"/>
      <c r="AK14" s="661"/>
      <c r="AL14" s="625">
        <v>0</v>
      </c>
      <c r="AM14" s="626"/>
      <c r="AN14" s="626"/>
      <c r="AO14" s="662"/>
      <c r="AP14" s="619" t="s">
        <v>246</v>
      </c>
      <c r="AQ14" s="620"/>
      <c r="AR14" s="620"/>
      <c r="AS14" s="620"/>
      <c r="AT14" s="620"/>
      <c r="AU14" s="620"/>
      <c r="AV14" s="620"/>
      <c r="AW14" s="620"/>
      <c r="AX14" s="620"/>
      <c r="AY14" s="620"/>
      <c r="AZ14" s="620"/>
      <c r="BA14" s="620"/>
      <c r="BB14" s="620"/>
      <c r="BC14" s="620"/>
      <c r="BD14" s="620"/>
      <c r="BE14" s="620"/>
      <c r="BF14" s="621"/>
      <c r="BG14" s="622">
        <v>117123</v>
      </c>
      <c r="BH14" s="623"/>
      <c r="BI14" s="623"/>
      <c r="BJ14" s="623"/>
      <c r="BK14" s="623"/>
      <c r="BL14" s="623"/>
      <c r="BM14" s="623"/>
      <c r="BN14" s="624"/>
      <c r="BO14" s="660">
        <v>3.5</v>
      </c>
      <c r="BP14" s="660"/>
      <c r="BQ14" s="660"/>
      <c r="BR14" s="660"/>
      <c r="BS14" s="661" t="s">
        <v>122</v>
      </c>
      <c r="BT14" s="661"/>
      <c r="BU14" s="661"/>
      <c r="BV14" s="661"/>
      <c r="BW14" s="661"/>
      <c r="BX14" s="661"/>
      <c r="BY14" s="661"/>
      <c r="BZ14" s="661"/>
      <c r="CA14" s="661"/>
      <c r="CB14" s="696"/>
      <c r="CD14" s="619" t="s">
        <v>247</v>
      </c>
      <c r="CE14" s="620"/>
      <c r="CF14" s="620"/>
      <c r="CG14" s="620"/>
      <c r="CH14" s="620"/>
      <c r="CI14" s="620"/>
      <c r="CJ14" s="620"/>
      <c r="CK14" s="620"/>
      <c r="CL14" s="620"/>
      <c r="CM14" s="620"/>
      <c r="CN14" s="620"/>
      <c r="CO14" s="620"/>
      <c r="CP14" s="620"/>
      <c r="CQ14" s="621"/>
      <c r="CR14" s="622">
        <v>769904</v>
      </c>
      <c r="CS14" s="623"/>
      <c r="CT14" s="623"/>
      <c r="CU14" s="623"/>
      <c r="CV14" s="623"/>
      <c r="CW14" s="623"/>
      <c r="CX14" s="623"/>
      <c r="CY14" s="624"/>
      <c r="CZ14" s="660">
        <v>4.0999999999999996</v>
      </c>
      <c r="DA14" s="660"/>
      <c r="DB14" s="660"/>
      <c r="DC14" s="660"/>
      <c r="DD14" s="628">
        <v>88612</v>
      </c>
      <c r="DE14" s="623"/>
      <c r="DF14" s="623"/>
      <c r="DG14" s="623"/>
      <c r="DH14" s="623"/>
      <c r="DI14" s="623"/>
      <c r="DJ14" s="623"/>
      <c r="DK14" s="623"/>
      <c r="DL14" s="623"/>
      <c r="DM14" s="623"/>
      <c r="DN14" s="623"/>
      <c r="DO14" s="623"/>
      <c r="DP14" s="624"/>
      <c r="DQ14" s="628">
        <v>680017</v>
      </c>
      <c r="DR14" s="623"/>
      <c r="DS14" s="623"/>
      <c r="DT14" s="623"/>
      <c r="DU14" s="623"/>
      <c r="DV14" s="623"/>
      <c r="DW14" s="623"/>
      <c r="DX14" s="623"/>
      <c r="DY14" s="623"/>
      <c r="DZ14" s="623"/>
      <c r="EA14" s="623"/>
      <c r="EB14" s="623"/>
      <c r="EC14" s="659"/>
    </row>
    <row r="15" spans="2:143" ht="11.25" customHeight="1" x14ac:dyDescent="0.15">
      <c r="B15" s="619" t="s">
        <v>248</v>
      </c>
      <c r="C15" s="620"/>
      <c r="D15" s="620"/>
      <c r="E15" s="620"/>
      <c r="F15" s="620"/>
      <c r="G15" s="620"/>
      <c r="H15" s="620"/>
      <c r="I15" s="620"/>
      <c r="J15" s="620"/>
      <c r="K15" s="620"/>
      <c r="L15" s="620"/>
      <c r="M15" s="620"/>
      <c r="N15" s="620"/>
      <c r="O15" s="620"/>
      <c r="P15" s="620"/>
      <c r="Q15" s="621"/>
      <c r="R15" s="622" t="s">
        <v>122</v>
      </c>
      <c r="S15" s="623"/>
      <c r="T15" s="623"/>
      <c r="U15" s="623"/>
      <c r="V15" s="623"/>
      <c r="W15" s="623"/>
      <c r="X15" s="623"/>
      <c r="Y15" s="624"/>
      <c r="Z15" s="660" t="s">
        <v>122</v>
      </c>
      <c r="AA15" s="660"/>
      <c r="AB15" s="660"/>
      <c r="AC15" s="660"/>
      <c r="AD15" s="661" t="s">
        <v>122</v>
      </c>
      <c r="AE15" s="661"/>
      <c r="AF15" s="661"/>
      <c r="AG15" s="661"/>
      <c r="AH15" s="661"/>
      <c r="AI15" s="661"/>
      <c r="AJ15" s="661"/>
      <c r="AK15" s="661"/>
      <c r="AL15" s="625" t="s">
        <v>122</v>
      </c>
      <c r="AM15" s="626"/>
      <c r="AN15" s="626"/>
      <c r="AO15" s="662"/>
      <c r="AP15" s="619" t="s">
        <v>249</v>
      </c>
      <c r="AQ15" s="620"/>
      <c r="AR15" s="620"/>
      <c r="AS15" s="620"/>
      <c r="AT15" s="620"/>
      <c r="AU15" s="620"/>
      <c r="AV15" s="620"/>
      <c r="AW15" s="620"/>
      <c r="AX15" s="620"/>
      <c r="AY15" s="620"/>
      <c r="AZ15" s="620"/>
      <c r="BA15" s="620"/>
      <c r="BB15" s="620"/>
      <c r="BC15" s="620"/>
      <c r="BD15" s="620"/>
      <c r="BE15" s="620"/>
      <c r="BF15" s="621"/>
      <c r="BG15" s="622">
        <v>189590</v>
      </c>
      <c r="BH15" s="623"/>
      <c r="BI15" s="623"/>
      <c r="BJ15" s="623"/>
      <c r="BK15" s="623"/>
      <c r="BL15" s="623"/>
      <c r="BM15" s="623"/>
      <c r="BN15" s="624"/>
      <c r="BO15" s="660">
        <v>5.7</v>
      </c>
      <c r="BP15" s="660"/>
      <c r="BQ15" s="660"/>
      <c r="BR15" s="660"/>
      <c r="BS15" s="661" t="s">
        <v>122</v>
      </c>
      <c r="BT15" s="661"/>
      <c r="BU15" s="661"/>
      <c r="BV15" s="661"/>
      <c r="BW15" s="661"/>
      <c r="BX15" s="661"/>
      <c r="BY15" s="661"/>
      <c r="BZ15" s="661"/>
      <c r="CA15" s="661"/>
      <c r="CB15" s="696"/>
      <c r="CD15" s="619" t="s">
        <v>250</v>
      </c>
      <c r="CE15" s="620"/>
      <c r="CF15" s="620"/>
      <c r="CG15" s="620"/>
      <c r="CH15" s="620"/>
      <c r="CI15" s="620"/>
      <c r="CJ15" s="620"/>
      <c r="CK15" s="620"/>
      <c r="CL15" s="620"/>
      <c r="CM15" s="620"/>
      <c r="CN15" s="620"/>
      <c r="CO15" s="620"/>
      <c r="CP15" s="620"/>
      <c r="CQ15" s="621"/>
      <c r="CR15" s="622">
        <v>1608756</v>
      </c>
      <c r="CS15" s="623"/>
      <c r="CT15" s="623"/>
      <c r="CU15" s="623"/>
      <c r="CV15" s="623"/>
      <c r="CW15" s="623"/>
      <c r="CX15" s="623"/>
      <c r="CY15" s="624"/>
      <c r="CZ15" s="660">
        <v>8.6</v>
      </c>
      <c r="DA15" s="660"/>
      <c r="DB15" s="660"/>
      <c r="DC15" s="660"/>
      <c r="DD15" s="628">
        <v>351717</v>
      </c>
      <c r="DE15" s="623"/>
      <c r="DF15" s="623"/>
      <c r="DG15" s="623"/>
      <c r="DH15" s="623"/>
      <c r="DI15" s="623"/>
      <c r="DJ15" s="623"/>
      <c r="DK15" s="623"/>
      <c r="DL15" s="623"/>
      <c r="DM15" s="623"/>
      <c r="DN15" s="623"/>
      <c r="DO15" s="623"/>
      <c r="DP15" s="624"/>
      <c r="DQ15" s="628">
        <v>1149479</v>
      </c>
      <c r="DR15" s="623"/>
      <c r="DS15" s="623"/>
      <c r="DT15" s="623"/>
      <c r="DU15" s="623"/>
      <c r="DV15" s="623"/>
      <c r="DW15" s="623"/>
      <c r="DX15" s="623"/>
      <c r="DY15" s="623"/>
      <c r="DZ15" s="623"/>
      <c r="EA15" s="623"/>
      <c r="EB15" s="623"/>
      <c r="EC15" s="659"/>
    </row>
    <row r="16" spans="2:143" ht="11.25" customHeight="1" x14ac:dyDescent="0.15">
      <c r="B16" s="619" t="s">
        <v>251</v>
      </c>
      <c r="C16" s="620"/>
      <c r="D16" s="620"/>
      <c r="E16" s="620"/>
      <c r="F16" s="620"/>
      <c r="G16" s="620"/>
      <c r="H16" s="620"/>
      <c r="I16" s="620"/>
      <c r="J16" s="620"/>
      <c r="K16" s="620"/>
      <c r="L16" s="620"/>
      <c r="M16" s="620"/>
      <c r="N16" s="620"/>
      <c r="O16" s="620"/>
      <c r="P16" s="620"/>
      <c r="Q16" s="621"/>
      <c r="R16" s="622">
        <v>10396</v>
      </c>
      <c r="S16" s="623"/>
      <c r="T16" s="623"/>
      <c r="U16" s="623"/>
      <c r="V16" s="623"/>
      <c r="W16" s="623"/>
      <c r="X16" s="623"/>
      <c r="Y16" s="624"/>
      <c r="Z16" s="660">
        <v>0.1</v>
      </c>
      <c r="AA16" s="660"/>
      <c r="AB16" s="660"/>
      <c r="AC16" s="660"/>
      <c r="AD16" s="661">
        <v>10396</v>
      </c>
      <c r="AE16" s="661"/>
      <c r="AF16" s="661"/>
      <c r="AG16" s="661"/>
      <c r="AH16" s="661"/>
      <c r="AI16" s="661"/>
      <c r="AJ16" s="661"/>
      <c r="AK16" s="661"/>
      <c r="AL16" s="625">
        <v>0.1</v>
      </c>
      <c r="AM16" s="626"/>
      <c r="AN16" s="626"/>
      <c r="AO16" s="662"/>
      <c r="AP16" s="619" t="s">
        <v>252</v>
      </c>
      <c r="AQ16" s="620"/>
      <c r="AR16" s="620"/>
      <c r="AS16" s="620"/>
      <c r="AT16" s="620"/>
      <c r="AU16" s="620"/>
      <c r="AV16" s="620"/>
      <c r="AW16" s="620"/>
      <c r="AX16" s="620"/>
      <c r="AY16" s="620"/>
      <c r="AZ16" s="620"/>
      <c r="BA16" s="620"/>
      <c r="BB16" s="620"/>
      <c r="BC16" s="620"/>
      <c r="BD16" s="620"/>
      <c r="BE16" s="620"/>
      <c r="BF16" s="621"/>
      <c r="BG16" s="622">
        <v>310737</v>
      </c>
      <c r="BH16" s="623"/>
      <c r="BI16" s="623"/>
      <c r="BJ16" s="623"/>
      <c r="BK16" s="623"/>
      <c r="BL16" s="623"/>
      <c r="BM16" s="623"/>
      <c r="BN16" s="624"/>
      <c r="BO16" s="660">
        <v>9.4</v>
      </c>
      <c r="BP16" s="660"/>
      <c r="BQ16" s="660"/>
      <c r="BR16" s="660"/>
      <c r="BS16" s="661" t="s">
        <v>122</v>
      </c>
      <c r="BT16" s="661"/>
      <c r="BU16" s="661"/>
      <c r="BV16" s="661"/>
      <c r="BW16" s="661"/>
      <c r="BX16" s="661"/>
      <c r="BY16" s="661"/>
      <c r="BZ16" s="661"/>
      <c r="CA16" s="661"/>
      <c r="CB16" s="696"/>
      <c r="CD16" s="619" t="s">
        <v>253</v>
      </c>
      <c r="CE16" s="620"/>
      <c r="CF16" s="620"/>
      <c r="CG16" s="620"/>
      <c r="CH16" s="620"/>
      <c r="CI16" s="620"/>
      <c r="CJ16" s="620"/>
      <c r="CK16" s="620"/>
      <c r="CL16" s="620"/>
      <c r="CM16" s="620"/>
      <c r="CN16" s="620"/>
      <c r="CO16" s="620"/>
      <c r="CP16" s="620"/>
      <c r="CQ16" s="621"/>
      <c r="CR16" s="622">
        <v>374280</v>
      </c>
      <c r="CS16" s="623"/>
      <c r="CT16" s="623"/>
      <c r="CU16" s="623"/>
      <c r="CV16" s="623"/>
      <c r="CW16" s="623"/>
      <c r="CX16" s="623"/>
      <c r="CY16" s="624"/>
      <c r="CZ16" s="660">
        <v>2</v>
      </c>
      <c r="DA16" s="660"/>
      <c r="DB16" s="660"/>
      <c r="DC16" s="660"/>
      <c r="DD16" s="628" t="s">
        <v>122</v>
      </c>
      <c r="DE16" s="623"/>
      <c r="DF16" s="623"/>
      <c r="DG16" s="623"/>
      <c r="DH16" s="623"/>
      <c r="DI16" s="623"/>
      <c r="DJ16" s="623"/>
      <c r="DK16" s="623"/>
      <c r="DL16" s="623"/>
      <c r="DM16" s="623"/>
      <c r="DN16" s="623"/>
      <c r="DO16" s="623"/>
      <c r="DP16" s="624"/>
      <c r="DQ16" s="628">
        <v>123995</v>
      </c>
      <c r="DR16" s="623"/>
      <c r="DS16" s="623"/>
      <c r="DT16" s="623"/>
      <c r="DU16" s="623"/>
      <c r="DV16" s="623"/>
      <c r="DW16" s="623"/>
      <c r="DX16" s="623"/>
      <c r="DY16" s="623"/>
      <c r="DZ16" s="623"/>
      <c r="EA16" s="623"/>
      <c r="EB16" s="623"/>
      <c r="EC16" s="659"/>
    </row>
    <row r="17" spans="2:133" ht="11.25" customHeight="1" x14ac:dyDescent="0.15">
      <c r="B17" s="619" t="s">
        <v>254</v>
      </c>
      <c r="C17" s="620"/>
      <c r="D17" s="620"/>
      <c r="E17" s="620"/>
      <c r="F17" s="620"/>
      <c r="G17" s="620"/>
      <c r="H17" s="620"/>
      <c r="I17" s="620"/>
      <c r="J17" s="620"/>
      <c r="K17" s="620"/>
      <c r="L17" s="620"/>
      <c r="M17" s="620"/>
      <c r="N17" s="620"/>
      <c r="O17" s="620"/>
      <c r="P17" s="620"/>
      <c r="Q17" s="621"/>
      <c r="R17" s="622">
        <v>35449</v>
      </c>
      <c r="S17" s="623"/>
      <c r="T17" s="623"/>
      <c r="U17" s="623"/>
      <c r="V17" s="623"/>
      <c r="W17" s="623"/>
      <c r="X17" s="623"/>
      <c r="Y17" s="624"/>
      <c r="Z17" s="660">
        <v>0.2</v>
      </c>
      <c r="AA17" s="660"/>
      <c r="AB17" s="660"/>
      <c r="AC17" s="660"/>
      <c r="AD17" s="661">
        <v>35449</v>
      </c>
      <c r="AE17" s="661"/>
      <c r="AF17" s="661"/>
      <c r="AG17" s="661"/>
      <c r="AH17" s="661"/>
      <c r="AI17" s="661"/>
      <c r="AJ17" s="661"/>
      <c r="AK17" s="661"/>
      <c r="AL17" s="625">
        <v>0.4</v>
      </c>
      <c r="AM17" s="626"/>
      <c r="AN17" s="626"/>
      <c r="AO17" s="662"/>
      <c r="AP17" s="619" t="s">
        <v>255</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6"/>
      <c r="CD17" s="619" t="s">
        <v>256</v>
      </c>
      <c r="CE17" s="620"/>
      <c r="CF17" s="620"/>
      <c r="CG17" s="620"/>
      <c r="CH17" s="620"/>
      <c r="CI17" s="620"/>
      <c r="CJ17" s="620"/>
      <c r="CK17" s="620"/>
      <c r="CL17" s="620"/>
      <c r="CM17" s="620"/>
      <c r="CN17" s="620"/>
      <c r="CO17" s="620"/>
      <c r="CP17" s="620"/>
      <c r="CQ17" s="621"/>
      <c r="CR17" s="622">
        <v>1891074</v>
      </c>
      <c r="CS17" s="623"/>
      <c r="CT17" s="623"/>
      <c r="CU17" s="623"/>
      <c r="CV17" s="623"/>
      <c r="CW17" s="623"/>
      <c r="CX17" s="623"/>
      <c r="CY17" s="624"/>
      <c r="CZ17" s="660">
        <v>10.1</v>
      </c>
      <c r="DA17" s="660"/>
      <c r="DB17" s="660"/>
      <c r="DC17" s="660"/>
      <c r="DD17" s="628" t="s">
        <v>122</v>
      </c>
      <c r="DE17" s="623"/>
      <c r="DF17" s="623"/>
      <c r="DG17" s="623"/>
      <c r="DH17" s="623"/>
      <c r="DI17" s="623"/>
      <c r="DJ17" s="623"/>
      <c r="DK17" s="623"/>
      <c r="DL17" s="623"/>
      <c r="DM17" s="623"/>
      <c r="DN17" s="623"/>
      <c r="DO17" s="623"/>
      <c r="DP17" s="624"/>
      <c r="DQ17" s="628">
        <v>1889953</v>
      </c>
      <c r="DR17" s="623"/>
      <c r="DS17" s="623"/>
      <c r="DT17" s="623"/>
      <c r="DU17" s="623"/>
      <c r="DV17" s="623"/>
      <c r="DW17" s="623"/>
      <c r="DX17" s="623"/>
      <c r="DY17" s="623"/>
      <c r="DZ17" s="623"/>
      <c r="EA17" s="623"/>
      <c r="EB17" s="623"/>
      <c r="EC17" s="659"/>
    </row>
    <row r="18" spans="2:133" ht="11.25" customHeight="1" x14ac:dyDescent="0.15">
      <c r="B18" s="619" t="s">
        <v>257</v>
      </c>
      <c r="C18" s="620"/>
      <c r="D18" s="620"/>
      <c r="E18" s="620"/>
      <c r="F18" s="620"/>
      <c r="G18" s="620"/>
      <c r="H18" s="620"/>
      <c r="I18" s="620"/>
      <c r="J18" s="620"/>
      <c r="K18" s="620"/>
      <c r="L18" s="620"/>
      <c r="M18" s="620"/>
      <c r="N18" s="620"/>
      <c r="O18" s="620"/>
      <c r="P18" s="620"/>
      <c r="Q18" s="621"/>
      <c r="R18" s="622">
        <v>16261</v>
      </c>
      <c r="S18" s="623"/>
      <c r="T18" s="623"/>
      <c r="U18" s="623"/>
      <c r="V18" s="623"/>
      <c r="W18" s="623"/>
      <c r="X18" s="623"/>
      <c r="Y18" s="624"/>
      <c r="Z18" s="660">
        <v>0.1</v>
      </c>
      <c r="AA18" s="660"/>
      <c r="AB18" s="660"/>
      <c r="AC18" s="660"/>
      <c r="AD18" s="661">
        <v>16261</v>
      </c>
      <c r="AE18" s="661"/>
      <c r="AF18" s="661"/>
      <c r="AG18" s="661"/>
      <c r="AH18" s="661"/>
      <c r="AI18" s="661"/>
      <c r="AJ18" s="661"/>
      <c r="AK18" s="661"/>
      <c r="AL18" s="625">
        <v>0.2</v>
      </c>
      <c r="AM18" s="626"/>
      <c r="AN18" s="626"/>
      <c r="AO18" s="662"/>
      <c r="AP18" s="619" t="s">
        <v>258</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6"/>
      <c r="CD18" s="619" t="s">
        <v>259</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15">
      <c r="B19" s="619" t="s">
        <v>260</v>
      </c>
      <c r="C19" s="620"/>
      <c r="D19" s="620"/>
      <c r="E19" s="620"/>
      <c r="F19" s="620"/>
      <c r="G19" s="620"/>
      <c r="H19" s="620"/>
      <c r="I19" s="620"/>
      <c r="J19" s="620"/>
      <c r="K19" s="620"/>
      <c r="L19" s="620"/>
      <c r="M19" s="620"/>
      <c r="N19" s="620"/>
      <c r="O19" s="620"/>
      <c r="P19" s="620"/>
      <c r="Q19" s="621"/>
      <c r="R19" s="622">
        <v>16261</v>
      </c>
      <c r="S19" s="623"/>
      <c r="T19" s="623"/>
      <c r="U19" s="623"/>
      <c r="V19" s="623"/>
      <c r="W19" s="623"/>
      <c r="X19" s="623"/>
      <c r="Y19" s="624"/>
      <c r="Z19" s="660">
        <v>0.1</v>
      </c>
      <c r="AA19" s="660"/>
      <c r="AB19" s="660"/>
      <c r="AC19" s="660"/>
      <c r="AD19" s="661">
        <v>16261</v>
      </c>
      <c r="AE19" s="661"/>
      <c r="AF19" s="661"/>
      <c r="AG19" s="661"/>
      <c r="AH19" s="661"/>
      <c r="AI19" s="661"/>
      <c r="AJ19" s="661"/>
      <c r="AK19" s="661"/>
      <c r="AL19" s="625">
        <v>0.2</v>
      </c>
      <c r="AM19" s="626"/>
      <c r="AN19" s="626"/>
      <c r="AO19" s="662"/>
      <c r="AP19" s="619" t="s">
        <v>261</v>
      </c>
      <c r="AQ19" s="620"/>
      <c r="AR19" s="620"/>
      <c r="AS19" s="620"/>
      <c r="AT19" s="620"/>
      <c r="AU19" s="620"/>
      <c r="AV19" s="620"/>
      <c r="AW19" s="620"/>
      <c r="AX19" s="620"/>
      <c r="AY19" s="620"/>
      <c r="AZ19" s="620"/>
      <c r="BA19" s="620"/>
      <c r="BB19" s="620"/>
      <c r="BC19" s="620"/>
      <c r="BD19" s="620"/>
      <c r="BE19" s="620"/>
      <c r="BF19" s="621"/>
      <c r="BG19" s="622">
        <v>157</v>
      </c>
      <c r="BH19" s="623"/>
      <c r="BI19" s="623"/>
      <c r="BJ19" s="623"/>
      <c r="BK19" s="623"/>
      <c r="BL19" s="623"/>
      <c r="BM19" s="623"/>
      <c r="BN19" s="624"/>
      <c r="BO19" s="660">
        <v>0</v>
      </c>
      <c r="BP19" s="660"/>
      <c r="BQ19" s="660"/>
      <c r="BR19" s="660"/>
      <c r="BS19" s="661" t="s">
        <v>122</v>
      </c>
      <c r="BT19" s="661"/>
      <c r="BU19" s="661"/>
      <c r="BV19" s="661"/>
      <c r="BW19" s="661"/>
      <c r="BX19" s="661"/>
      <c r="BY19" s="661"/>
      <c r="BZ19" s="661"/>
      <c r="CA19" s="661"/>
      <c r="CB19" s="696"/>
      <c r="CD19" s="619" t="s">
        <v>262</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15">
      <c r="B20" s="697" t="s">
        <v>263</v>
      </c>
      <c r="C20" s="698"/>
      <c r="D20" s="698"/>
      <c r="E20" s="698"/>
      <c r="F20" s="698"/>
      <c r="G20" s="698"/>
      <c r="H20" s="698"/>
      <c r="I20" s="698"/>
      <c r="J20" s="698"/>
      <c r="K20" s="698"/>
      <c r="L20" s="698"/>
      <c r="M20" s="698"/>
      <c r="N20" s="698"/>
      <c r="O20" s="698"/>
      <c r="P20" s="698"/>
      <c r="Q20" s="699"/>
      <c r="R20" s="622" t="s">
        <v>122</v>
      </c>
      <c r="S20" s="623"/>
      <c r="T20" s="623"/>
      <c r="U20" s="623"/>
      <c r="V20" s="623"/>
      <c r="W20" s="623"/>
      <c r="X20" s="623"/>
      <c r="Y20" s="624"/>
      <c r="Z20" s="660" t="s">
        <v>122</v>
      </c>
      <c r="AA20" s="660"/>
      <c r="AB20" s="660"/>
      <c r="AC20" s="660"/>
      <c r="AD20" s="661" t="s">
        <v>122</v>
      </c>
      <c r="AE20" s="661"/>
      <c r="AF20" s="661"/>
      <c r="AG20" s="661"/>
      <c r="AH20" s="661"/>
      <c r="AI20" s="661"/>
      <c r="AJ20" s="661"/>
      <c r="AK20" s="661"/>
      <c r="AL20" s="625" t="s">
        <v>122</v>
      </c>
      <c r="AM20" s="626"/>
      <c r="AN20" s="626"/>
      <c r="AO20" s="662"/>
      <c r="AP20" s="619" t="s">
        <v>264</v>
      </c>
      <c r="AQ20" s="620"/>
      <c r="AR20" s="620"/>
      <c r="AS20" s="620"/>
      <c r="AT20" s="620"/>
      <c r="AU20" s="620"/>
      <c r="AV20" s="620"/>
      <c r="AW20" s="620"/>
      <c r="AX20" s="620"/>
      <c r="AY20" s="620"/>
      <c r="AZ20" s="620"/>
      <c r="BA20" s="620"/>
      <c r="BB20" s="620"/>
      <c r="BC20" s="620"/>
      <c r="BD20" s="620"/>
      <c r="BE20" s="620"/>
      <c r="BF20" s="621"/>
      <c r="BG20" s="622">
        <v>157</v>
      </c>
      <c r="BH20" s="623"/>
      <c r="BI20" s="623"/>
      <c r="BJ20" s="623"/>
      <c r="BK20" s="623"/>
      <c r="BL20" s="623"/>
      <c r="BM20" s="623"/>
      <c r="BN20" s="624"/>
      <c r="BO20" s="660">
        <v>0</v>
      </c>
      <c r="BP20" s="660"/>
      <c r="BQ20" s="660"/>
      <c r="BR20" s="660"/>
      <c r="BS20" s="661" t="s">
        <v>122</v>
      </c>
      <c r="BT20" s="661"/>
      <c r="BU20" s="661"/>
      <c r="BV20" s="661"/>
      <c r="BW20" s="661"/>
      <c r="BX20" s="661"/>
      <c r="BY20" s="661"/>
      <c r="BZ20" s="661"/>
      <c r="CA20" s="661"/>
      <c r="CB20" s="696"/>
      <c r="CD20" s="619" t="s">
        <v>265</v>
      </c>
      <c r="CE20" s="620"/>
      <c r="CF20" s="620"/>
      <c r="CG20" s="620"/>
      <c r="CH20" s="620"/>
      <c r="CI20" s="620"/>
      <c r="CJ20" s="620"/>
      <c r="CK20" s="620"/>
      <c r="CL20" s="620"/>
      <c r="CM20" s="620"/>
      <c r="CN20" s="620"/>
      <c r="CO20" s="620"/>
      <c r="CP20" s="620"/>
      <c r="CQ20" s="621"/>
      <c r="CR20" s="622">
        <v>18636090</v>
      </c>
      <c r="CS20" s="623"/>
      <c r="CT20" s="623"/>
      <c r="CU20" s="623"/>
      <c r="CV20" s="623"/>
      <c r="CW20" s="623"/>
      <c r="CX20" s="623"/>
      <c r="CY20" s="624"/>
      <c r="CZ20" s="660">
        <v>100</v>
      </c>
      <c r="DA20" s="660"/>
      <c r="DB20" s="660"/>
      <c r="DC20" s="660"/>
      <c r="DD20" s="628">
        <v>2333846</v>
      </c>
      <c r="DE20" s="623"/>
      <c r="DF20" s="623"/>
      <c r="DG20" s="623"/>
      <c r="DH20" s="623"/>
      <c r="DI20" s="623"/>
      <c r="DJ20" s="623"/>
      <c r="DK20" s="623"/>
      <c r="DL20" s="623"/>
      <c r="DM20" s="623"/>
      <c r="DN20" s="623"/>
      <c r="DO20" s="623"/>
      <c r="DP20" s="624"/>
      <c r="DQ20" s="628">
        <v>11785219</v>
      </c>
      <c r="DR20" s="623"/>
      <c r="DS20" s="623"/>
      <c r="DT20" s="623"/>
      <c r="DU20" s="623"/>
      <c r="DV20" s="623"/>
      <c r="DW20" s="623"/>
      <c r="DX20" s="623"/>
      <c r="DY20" s="623"/>
      <c r="DZ20" s="623"/>
      <c r="EA20" s="623"/>
      <c r="EB20" s="623"/>
      <c r="EC20" s="659"/>
    </row>
    <row r="21" spans="2:133" ht="11.25" customHeight="1" x14ac:dyDescent="0.15">
      <c r="B21" s="619" t="s">
        <v>266</v>
      </c>
      <c r="C21" s="620"/>
      <c r="D21" s="620"/>
      <c r="E21" s="620"/>
      <c r="F21" s="620"/>
      <c r="G21" s="620"/>
      <c r="H21" s="620"/>
      <c r="I21" s="620"/>
      <c r="J21" s="620"/>
      <c r="K21" s="620"/>
      <c r="L21" s="620"/>
      <c r="M21" s="620"/>
      <c r="N21" s="620"/>
      <c r="O21" s="620"/>
      <c r="P21" s="620"/>
      <c r="Q21" s="621"/>
      <c r="R21" s="622">
        <v>6082331</v>
      </c>
      <c r="S21" s="623"/>
      <c r="T21" s="623"/>
      <c r="U21" s="623"/>
      <c r="V21" s="623"/>
      <c r="W21" s="623"/>
      <c r="X21" s="623"/>
      <c r="Y21" s="624"/>
      <c r="Z21" s="660">
        <v>30.5</v>
      </c>
      <c r="AA21" s="660"/>
      <c r="AB21" s="660"/>
      <c r="AC21" s="660"/>
      <c r="AD21" s="661">
        <v>5203924</v>
      </c>
      <c r="AE21" s="661"/>
      <c r="AF21" s="661"/>
      <c r="AG21" s="661"/>
      <c r="AH21" s="661"/>
      <c r="AI21" s="661"/>
      <c r="AJ21" s="661"/>
      <c r="AK21" s="661"/>
      <c r="AL21" s="625">
        <v>55.2</v>
      </c>
      <c r="AM21" s="626"/>
      <c r="AN21" s="626"/>
      <c r="AO21" s="662"/>
      <c r="AP21" s="619" t="s">
        <v>267</v>
      </c>
      <c r="AQ21" s="700"/>
      <c r="AR21" s="700"/>
      <c r="AS21" s="700"/>
      <c r="AT21" s="700"/>
      <c r="AU21" s="700"/>
      <c r="AV21" s="700"/>
      <c r="AW21" s="700"/>
      <c r="AX21" s="700"/>
      <c r="AY21" s="700"/>
      <c r="AZ21" s="700"/>
      <c r="BA21" s="700"/>
      <c r="BB21" s="700"/>
      <c r="BC21" s="700"/>
      <c r="BD21" s="700"/>
      <c r="BE21" s="700"/>
      <c r="BF21" s="701"/>
      <c r="BG21" s="622">
        <v>157</v>
      </c>
      <c r="BH21" s="623"/>
      <c r="BI21" s="623"/>
      <c r="BJ21" s="623"/>
      <c r="BK21" s="623"/>
      <c r="BL21" s="623"/>
      <c r="BM21" s="623"/>
      <c r="BN21" s="624"/>
      <c r="BO21" s="660">
        <v>0</v>
      </c>
      <c r="BP21" s="660"/>
      <c r="BQ21" s="660"/>
      <c r="BR21" s="660"/>
      <c r="BS21" s="661" t="s">
        <v>122</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268</v>
      </c>
      <c r="C22" s="620"/>
      <c r="D22" s="620"/>
      <c r="E22" s="620"/>
      <c r="F22" s="620"/>
      <c r="G22" s="620"/>
      <c r="H22" s="620"/>
      <c r="I22" s="620"/>
      <c r="J22" s="620"/>
      <c r="K22" s="620"/>
      <c r="L22" s="620"/>
      <c r="M22" s="620"/>
      <c r="N22" s="620"/>
      <c r="O22" s="620"/>
      <c r="P22" s="620"/>
      <c r="Q22" s="621"/>
      <c r="R22" s="622">
        <v>5203924</v>
      </c>
      <c r="S22" s="623"/>
      <c r="T22" s="623"/>
      <c r="U22" s="623"/>
      <c r="V22" s="623"/>
      <c r="W22" s="623"/>
      <c r="X22" s="623"/>
      <c r="Y22" s="624"/>
      <c r="Z22" s="660">
        <v>26.1</v>
      </c>
      <c r="AA22" s="660"/>
      <c r="AB22" s="660"/>
      <c r="AC22" s="660"/>
      <c r="AD22" s="661">
        <v>5203924</v>
      </c>
      <c r="AE22" s="661"/>
      <c r="AF22" s="661"/>
      <c r="AG22" s="661"/>
      <c r="AH22" s="661"/>
      <c r="AI22" s="661"/>
      <c r="AJ22" s="661"/>
      <c r="AK22" s="661"/>
      <c r="AL22" s="625">
        <v>55.2</v>
      </c>
      <c r="AM22" s="626"/>
      <c r="AN22" s="626"/>
      <c r="AO22" s="662"/>
      <c r="AP22" s="619" t="s">
        <v>269</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6"/>
      <c r="CD22" s="674" t="s">
        <v>270</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15">
      <c r="B23" s="619" t="s">
        <v>271</v>
      </c>
      <c r="C23" s="620"/>
      <c r="D23" s="620"/>
      <c r="E23" s="620"/>
      <c r="F23" s="620"/>
      <c r="G23" s="620"/>
      <c r="H23" s="620"/>
      <c r="I23" s="620"/>
      <c r="J23" s="620"/>
      <c r="K23" s="620"/>
      <c r="L23" s="620"/>
      <c r="M23" s="620"/>
      <c r="N23" s="620"/>
      <c r="O23" s="620"/>
      <c r="P23" s="620"/>
      <c r="Q23" s="621"/>
      <c r="R23" s="622">
        <v>878407</v>
      </c>
      <c r="S23" s="623"/>
      <c r="T23" s="623"/>
      <c r="U23" s="623"/>
      <c r="V23" s="623"/>
      <c r="W23" s="623"/>
      <c r="X23" s="623"/>
      <c r="Y23" s="624"/>
      <c r="Z23" s="660">
        <v>4.4000000000000004</v>
      </c>
      <c r="AA23" s="660"/>
      <c r="AB23" s="660"/>
      <c r="AC23" s="660"/>
      <c r="AD23" s="661" t="s">
        <v>122</v>
      </c>
      <c r="AE23" s="661"/>
      <c r="AF23" s="661"/>
      <c r="AG23" s="661"/>
      <c r="AH23" s="661"/>
      <c r="AI23" s="661"/>
      <c r="AJ23" s="661"/>
      <c r="AK23" s="661"/>
      <c r="AL23" s="625" t="s">
        <v>122</v>
      </c>
      <c r="AM23" s="626"/>
      <c r="AN23" s="626"/>
      <c r="AO23" s="662"/>
      <c r="AP23" s="619" t="s">
        <v>272</v>
      </c>
      <c r="AQ23" s="700"/>
      <c r="AR23" s="700"/>
      <c r="AS23" s="700"/>
      <c r="AT23" s="700"/>
      <c r="AU23" s="700"/>
      <c r="AV23" s="700"/>
      <c r="AW23" s="700"/>
      <c r="AX23" s="700"/>
      <c r="AY23" s="700"/>
      <c r="AZ23" s="700"/>
      <c r="BA23" s="700"/>
      <c r="BB23" s="700"/>
      <c r="BC23" s="700"/>
      <c r="BD23" s="700"/>
      <c r="BE23" s="700"/>
      <c r="BF23" s="701"/>
      <c r="BG23" s="622" t="s">
        <v>122</v>
      </c>
      <c r="BH23" s="623"/>
      <c r="BI23" s="623"/>
      <c r="BJ23" s="623"/>
      <c r="BK23" s="623"/>
      <c r="BL23" s="623"/>
      <c r="BM23" s="623"/>
      <c r="BN23" s="624"/>
      <c r="BO23" s="660" t="s">
        <v>122</v>
      </c>
      <c r="BP23" s="660"/>
      <c r="BQ23" s="660"/>
      <c r="BR23" s="660"/>
      <c r="BS23" s="661" t="s">
        <v>122</v>
      </c>
      <c r="BT23" s="661"/>
      <c r="BU23" s="661"/>
      <c r="BV23" s="661"/>
      <c r="BW23" s="661"/>
      <c r="BX23" s="661"/>
      <c r="BY23" s="661"/>
      <c r="BZ23" s="661"/>
      <c r="CA23" s="661"/>
      <c r="CB23" s="696"/>
      <c r="CD23" s="674" t="s">
        <v>212</v>
      </c>
      <c r="CE23" s="675"/>
      <c r="CF23" s="675"/>
      <c r="CG23" s="675"/>
      <c r="CH23" s="675"/>
      <c r="CI23" s="675"/>
      <c r="CJ23" s="675"/>
      <c r="CK23" s="675"/>
      <c r="CL23" s="675"/>
      <c r="CM23" s="675"/>
      <c r="CN23" s="675"/>
      <c r="CO23" s="675"/>
      <c r="CP23" s="675"/>
      <c r="CQ23" s="676"/>
      <c r="CR23" s="674" t="s">
        <v>273</v>
      </c>
      <c r="CS23" s="675"/>
      <c r="CT23" s="675"/>
      <c r="CU23" s="675"/>
      <c r="CV23" s="675"/>
      <c r="CW23" s="675"/>
      <c r="CX23" s="675"/>
      <c r="CY23" s="676"/>
      <c r="CZ23" s="674" t="s">
        <v>274</v>
      </c>
      <c r="DA23" s="675"/>
      <c r="DB23" s="675"/>
      <c r="DC23" s="676"/>
      <c r="DD23" s="674" t="s">
        <v>275</v>
      </c>
      <c r="DE23" s="675"/>
      <c r="DF23" s="675"/>
      <c r="DG23" s="675"/>
      <c r="DH23" s="675"/>
      <c r="DI23" s="675"/>
      <c r="DJ23" s="675"/>
      <c r="DK23" s="676"/>
      <c r="DL23" s="712" t="s">
        <v>276</v>
      </c>
      <c r="DM23" s="713"/>
      <c r="DN23" s="713"/>
      <c r="DO23" s="713"/>
      <c r="DP23" s="713"/>
      <c r="DQ23" s="713"/>
      <c r="DR23" s="713"/>
      <c r="DS23" s="713"/>
      <c r="DT23" s="713"/>
      <c r="DU23" s="713"/>
      <c r="DV23" s="714"/>
      <c r="DW23" s="674" t="s">
        <v>277</v>
      </c>
      <c r="DX23" s="675"/>
      <c r="DY23" s="675"/>
      <c r="DZ23" s="675"/>
      <c r="EA23" s="675"/>
      <c r="EB23" s="675"/>
      <c r="EC23" s="676"/>
    </row>
    <row r="24" spans="2:133" ht="11.25" customHeight="1" x14ac:dyDescent="0.15">
      <c r="B24" s="619" t="s">
        <v>278</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279</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6"/>
      <c r="CD24" s="680" t="s">
        <v>280</v>
      </c>
      <c r="CE24" s="681"/>
      <c r="CF24" s="681"/>
      <c r="CG24" s="681"/>
      <c r="CH24" s="681"/>
      <c r="CI24" s="681"/>
      <c r="CJ24" s="681"/>
      <c r="CK24" s="681"/>
      <c r="CL24" s="681"/>
      <c r="CM24" s="681"/>
      <c r="CN24" s="681"/>
      <c r="CO24" s="681"/>
      <c r="CP24" s="681"/>
      <c r="CQ24" s="682"/>
      <c r="CR24" s="677">
        <v>8262131</v>
      </c>
      <c r="CS24" s="678"/>
      <c r="CT24" s="678"/>
      <c r="CU24" s="678"/>
      <c r="CV24" s="678"/>
      <c r="CW24" s="678"/>
      <c r="CX24" s="678"/>
      <c r="CY24" s="703"/>
      <c r="CZ24" s="704">
        <v>44.3</v>
      </c>
      <c r="DA24" s="686"/>
      <c r="DB24" s="686"/>
      <c r="DC24" s="706"/>
      <c r="DD24" s="702">
        <v>5467513</v>
      </c>
      <c r="DE24" s="678"/>
      <c r="DF24" s="678"/>
      <c r="DG24" s="678"/>
      <c r="DH24" s="678"/>
      <c r="DI24" s="678"/>
      <c r="DJ24" s="678"/>
      <c r="DK24" s="703"/>
      <c r="DL24" s="702">
        <v>4948104</v>
      </c>
      <c r="DM24" s="678"/>
      <c r="DN24" s="678"/>
      <c r="DO24" s="678"/>
      <c r="DP24" s="678"/>
      <c r="DQ24" s="678"/>
      <c r="DR24" s="678"/>
      <c r="DS24" s="678"/>
      <c r="DT24" s="678"/>
      <c r="DU24" s="678"/>
      <c r="DV24" s="703"/>
      <c r="DW24" s="704">
        <v>52.4</v>
      </c>
      <c r="DX24" s="686"/>
      <c r="DY24" s="686"/>
      <c r="DZ24" s="686"/>
      <c r="EA24" s="686"/>
      <c r="EB24" s="686"/>
      <c r="EC24" s="705"/>
    </row>
    <row r="25" spans="2:133" ht="11.25" customHeight="1" x14ac:dyDescent="0.15">
      <c r="B25" s="619" t="s">
        <v>281</v>
      </c>
      <c r="C25" s="620"/>
      <c r="D25" s="620"/>
      <c r="E25" s="620"/>
      <c r="F25" s="620"/>
      <c r="G25" s="620"/>
      <c r="H25" s="620"/>
      <c r="I25" s="620"/>
      <c r="J25" s="620"/>
      <c r="K25" s="620"/>
      <c r="L25" s="620"/>
      <c r="M25" s="620"/>
      <c r="N25" s="620"/>
      <c r="O25" s="620"/>
      <c r="P25" s="620"/>
      <c r="Q25" s="621"/>
      <c r="R25" s="622">
        <v>10265290</v>
      </c>
      <c r="S25" s="623"/>
      <c r="T25" s="623"/>
      <c r="U25" s="623"/>
      <c r="V25" s="623"/>
      <c r="W25" s="623"/>
      <c r="X25" s="623"/>
      <c r="Y25" s="624"/>
      <c r="Z25" s="660">
        <v>51.5</v>
      </c>
      <c r="AA25" s="660"/>
      <c r="AB25" s="660"/>
      <c r="AC25" s="660"/>
      <c r="AD25" s="661">
        <v>9386883</v>
      </c>
      <c r="AE25" s="661"/>
      <c r="AF25" s="661"/>
      <c r="AG25" s="661"/>
      <c r="AH25" s="661"/>
      <c r="AI25" s="661"/>
      <c r="AJ25" s="661"/>
      <c r="AK25" s="661"/>
      <c r="AL25" s="625">
        <v>99.6</v>
      </c>
      <c r="AM25" s="626"/>
      <c r="AN25" s="626"/>
      <c r="AO25" s="662"/>
      <c r="AP25" s="619" t="s">
        <v>282</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6"/>
      <c r="CD25" s="619" t="s">
        <v>283</v>
      </c>
      <c r="CE25" s="620"/>
      <c r="CF25" s="620"/>
      <c r="CG25" s="620"/>
      <c r="CH25" s="620"/>
      <c r="CI25" s="620"/>
      <c r="CJ25" s="620"/>
      <c r="CK25" s="620"/>
      <c r="CL25" s="620"/>
      <c r="CM25" s="620"/>
      <c r="CN25" s="620"/>
      <c r="CO25" s="620"/>
      <c r="CP25" s="620"/>
      <c r="CQ25" s="621"/>
      <c r="CR25" s="622">
        <v>2176233</v>
      </c>
      <c r="CS25" s="635"/>
      <c r="CT25" s="635"/>
      <c r="CU25" s="635"/>
      <c r="CV25" s="635"/>
      <c r="CW25" s="635"/>
      <c r="CX25" s="635"/>
      <c r="CY25" s="636"/>
      <c r="CZ25" s="625">
        <v>11.7</v>
      </c>
      <c r="DA25" s="637"/>
      <c r="DB25" s="637"/>
      <c r="DC25" s="638"/>
      <c r="DD25" s="628">
        <v>2022272</v>
      </c>
      <c r="DE25" s="635"/>
      <c r="DF25" s="635"/>
      <c r="DG25" s="635"/>
      <c r="DH25" s="635"/>
      <c r="DI25" s="635"/>
      <c r="DJ25" s="635"/>
      <c r="DK25" s="636"/>
      <c r="DL25" s="628">
        <v>2008633</v>
      </c>
      <c r="DM25" s="635"/>
      <c r="DN25" s="635"/>
      <c r="DO25" s="635"/>
      <c r="DP25" s="635"/>
      <c r="DQ25" s="635"/>
      <c r="DR25" s="635"/>
      <c r="DS25" s="635"/>
      <c r="DT25" s="635"/>
      <c r="DU25" s="635"/>
      <c r="DV25" s="636"/>
      <c r="DW25" s="625">
        <v>21.3</v>
      </c>
      <c r="DX25" s="637"/>
      <c r="DY25" s="637"/>
      <c r="DZ25" s="637"/>
      <c r="EA25" s="637"/>
      <c r="EB25" s="637"/>
      <c r="EC25" s="649"/>
    </row>
    <row r="26" spans="2:133" ht="11.25" customHeight="1" x14ac:dyDescent="0.15">
      <c r="B26" s="619" t="s">
        <v>284</v>
      </c>
      <c r="C26" s="620"/>
      <c r="D26" s="620"/>
      <c r="E26" s="620"/>
      <c r="F26" s="620"/>
      <c r="G26" s="620"/>
      <c r="H26" s="620"/>
      <c r="I26" s="620"/>
      <c r="J26" s="620"/>
      <c r="K26" s="620"/>
      <c r="L26" s="620"/>
      <c r="M26" s="620"/>
      <c r="N26" s="620"/>
      <c r="O26" s="620"/>
      <c r="P26" s="620"/>
      <c r="Q26" s="621"/>
      <c r="R26" s="622">
        <v>2177</v>
      </c>
      <c r="S26" s="623"/>
      <c r="T26" s="623"/>
      <c r="U26" s="623"/>
      <c r="V26" s="623"/>
      <c r="W26" s="623"/>
      <c r="X26" s="623"/>
      <c r="Y26" s="624"/>
      <c r="Z26" s="660">
        <v>0</v>
      </c>
      <c r="AA26" s="660"/>
      <c r="AB26" s="660"/>
      <c r="AC26" s="660"/>
      <c r="AD26" s="661">
        <v>2177</v>
      </c>
      <c r="AE26" s="661"/>
      <c r="AF26" s="661"/>
      <c r="AG26" s="661"/>
      <c r="AH26" s="661"/>
      <c r="AI26" s="661"/>
      <c r="AJ26" s="661"/>
      <c r="AK26" s="661"/>
      <c r="AL26" s="625">
        <v>0</v>
      </c>
      <c r="AM26" s="626"/>
      <c r="AN26" s="626"/>
      <c r="AO26" s="662"/>
      <c r="AP26" s="619" t="s">
        <v>285</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6"/>
      <c r="CD26" s="619" t="s">
        <v>286</v>
      </c>
      <c r="CE26" s="620"/>
      <c r="CF26" s="620"/>
      <c r="CG26" s="620"/>
      <c r="CH26" s="620"/>
      <c r="CI26" s="620"/>
      <c r="CJ26" s="620"/>
      <c r="CK26" s="620"/>
      <c r="CL26" s="620"/>
      <c r="CM26" s="620"/>
      <c r="CN26" s="620"/>
      <c r="CO26" s="620"/>
      <c r="CP26" s="620"/>
      <c r="CQ26" s="621"/>
      <c r="CR26" s="622">
        <v>1284072</v>
      </c>
      <c r="CS26" s="623"/>
      <c r="CT26" s="623"/>
      <c r="CU26" s="623"/>
      <c r="CV26" s="623"/>
      <c r="CW26" s="623"/>
      <c r="CX26" s="623"/>
      <c r="CY26" s="624"/>
      <c r="CZ26" s="625">
        <v>6.9</v>
      </c>
      <c r="DA26" s="637"/>
      <c r="DB26" s="637"/>
      <c r="DC26" s="638"/>
      <c r="DD26" s="628">
        <v>1174546</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15">
      <c r="B27" s="619" t="s">
        <v>287</v>
      </c>
      <c r="C27" s="620"/>
      <c r="D27" s="620"/>
      <c r="E27" s="620"/>
      <c r="F27" s="620"/>
      <c r="G27" s="620"/>
      <c r="H27" s="620"/>
      <c r="I27" s="620"/>
      <c r="J27" s="620"/>
      <c r="K27" s="620"/>
      <c r="L27" s="620"/>
      <c r="M27" s="620"/>
      <c r="N27" s="620"/>
      <c r="O27" s="620"/>
      <c r="P27" s="620"/>
      <c r="Q27" s="621"/>
      <c r="R27" s="622">
        <v>60032</v>
      </c>
      <c r="S27" s="623"/>
      <c r="T27" s="623"/>
      <c r="U27" s="623"/>
      <c r="V27" s="623"/>
      <c r="W27" s="623"/>
      <c r="X27" s="623"/>
      <c r="Y27" s="624"/>
      <c r="Z27" s="660">
        <v>0.3</v>
      </c>
      <c r="AA27" s="660"/>
      <c r="AB27" s="660"/>
      <c r="AC27" s="660"/>
      <c r="AD27" s="661" t="s">
        <v>122</v>
      </c>
      <c r="AE27" s="661"/>
      <c r="AF27" s="661"/>
      <c r="AG27" s="661"/>
      <c r="AH27" s="661"/>
      <c r="AI27" s="661"/>
      <c r="AJ27" s="661"/>
      <c r="AK27" s="661"/>
      <c r="AL27" s="625" t="s">
        <v>122</v>
      </c>
      <c r="AM27" s="626"/>
      <c r="AN27" s="626"/>
      <c r="AO27" s="662"/>
      <c r="AP27" s="619" t="s">
        <v>288</v>
      </c>
      <c r="AQ27" s="620"/>
      <c r="AR27" s="620"/>
      <c r="AS27" s="620"/>
      <c r="AT27" s="620"/>
      <c r="AU27" s="620"/>
      <c r="AV27" s="620"/>
      <c r="AW27" s="620"/>
      <c r="AX27" s="620"/>
      <c r="AY27" s="620"/>
      <c r="AZ27" s="620"/>
      <c r="BA27" s="620"/>
      <c r="BB27" s="620"/>
      <c r="BC27" s="620"/>
      <c r="BD27" s="620"/>
      <c r="BE27" s="620"/>
      <c r="BF27" s="621"/>
      <c r="BG27" s="622">
        <v>3304201</v>
      </c>
      <c r="BH27" s="623"/>
      <c r="BI27" s="623"/>
      <c r="BJ27" s="623"/>
      <c r="BK27" s="623"/>
      <c r="BL27" s="623"/>
      <c r="BM27" s="623"/>
      <c r="BN27" s="624"/>
      <c r="BO27" s="660">
        <v>100</v>
      </c>
      <c r="BP27" s="660"/>
      <c r="BQ27" s="660"/>
      <c r="BR27" s="660"/>
      <c r="BS27" s="661">
        <v>64263</v>
      </c>
      <c r="BT27" s="661"/>
      <c r="BU27" s="661"/>
      <c r="BV27" s="661"/>
      <c r="BW27" s="661"/>
      <c r="BX27" s="661"/>
      <c r="BY27" s="661"/>
      <c r="BZ27" s="661"/>
      <c r="CA27" s="661"/>
      <c r="CB27" s="696"/>
      <c r="CD27" s="619" t="s">
        <v>289</v>
      </c>
      <c r="CE27" s="620"/>
      <c r="CF27" s="620"/>
      <c r="CG27" s="620"/>
      <c r="CH27" s="620"/>
      <c r="CI27" s="620"/>
      <c r="CJ27" s="620"/>
      <c r="CK27" s="620"/>
      <c r="CL27" s="620"/>
      <c r="CM27" s="620"/>
      <c r="CN27" s="620"/>
      <c r="CO27" s="620"/>
      <c r="CP27" s="620"/>
      <c r="CQ27" s="621"/>
      <c r="CR27" s="622">
        <v>4194824</v>
      </c>
      <c r="CS27" s="635"/>
      <c r="CT27" s="635"/>
      <c r="CU27" s="635"/>
      <c r="CV27" s="635"/>
      <c r="CW27" s="635"/>
      <c r="CX27" s="635"/>
      <c r="CY27" s="636"/>
      <c r="CZ27" s="625">
        <v>22.5</v>
      </c>
      <c r="DA27" s="637"/>
      <c r="DB27" s="637"/>
      <c r="DC27" s="638"/>
      <c r="DD27" s="628">
        <v>1555288</v>
      </c>
      <c r="DE27" s="635"/>
      <c r="DF27" s="635"/>
      <c r="DG27" s="635"/>
      <c r="DH27" s="635"/>
      <c r="DI27" s="635"/>
      <c r="DJ27" s="635"/>
      <c r="DK27" s="636"/>
      <c r="DL27" s="628">
        <v>1049518</v>
      </c>
      <c r="DM27" s="635"/>
      <c r="DN27" s="635"/>
      <c r="DO27" s="635"/>
      <c r="DP27" s="635"/>
      <c r="DQ27" s="635"/>
      <c r="DR27" s="635"/>
      <c r="DS27" s="635"/>
      <c r="DT27" s="635"/>
      <c r="DU27" s="635"/>
      <c r="DV27" s="636"/>
      <c r="DW27" s="625">
        <v>11.1</v>
      </c>
      <c r="DX27" s="637"/>
      <c r="DY27" s="637"/>
      <c r="DZ27" s="637"/>
      <c r="EA27" s="637"/>
      <c r="EB27" s="637"/>
      <c r="EC27" s="649"/>
    </row>
    <row r="28" spans="2:133" ht="11.25" customHeight="1" x14ac:dyDescent="0.15">
      <c r="B28" s="619" t="s">
        <v>290</v>
      </c>
      <c r="C28" s="620"/>
      <c r="D28" s="620"/>
      <c r="E28" s="620"/>
      <c r="F28" s="620"/>
      <c r="G28" s="620"/>
      <c r="H28" s="620"/>
      <c r="I28" s="620"/>
      <c r="J28" s="620"/>
      <c r="K28" s="620"/>
      <c r="L28" s="620"/>
      <c r="M28" s="620"/>
      <c r="N28" s="620"/>
      <c r="O28" s="620"/>
      <c r="P28" s="620"/>
      <c r="Q28" s="621"/>
      <c r="R28" s="622">
        <v>124826</v>
      </c>
      <c r="S28" s="623"/>
      <c r="T28" s="623"/>
      <c r="U28" s="623"/>
      <c r="V28" s="623"/>
      <c r="W28" s="623"/>
      <c r="X28" s="623"/>
      <c r="Y28" s="624"/>
      <c r="Z28" s="660">
        <v>0.6</v>
      </c>
      <c r="AA28" s="660"/>
      <c r="AB28" s="660"/>
      <c r="AC28" s="660"/>
      <c r="AD28" s="661">
        <v>13614</v>
      </c>
      <c r="AE28" s="661"/>
      <c r="AF28" s="661"/>
      <c r="AG28" s="661"/>
      <c r="AH28" s="661"/>
      <c r="AI28" s="661"/>
      <c r="AJ28" s="661"/>
      <c r="AK28" s="661"/>
      <c r="AL28" s="625">
        <v>0.1</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291</v>
      </c>
      <c r="CE28" s="620"/>
      <c r="CF28" s="620"/>
      <c r="CG28" s="620"/>
      <c r="CH28" s="620"/>
      <c r="CI28" s="620"/>
      <c r="CJ28" s="620"/>
      <c r="CK28" s="620"/>
      <c r="CL28" s="620"/>
      <c r="CM28" s="620"/>
      <c r="CN28" s="620"/>
      <c r="CO28" s="620"/>
      <c r="CP28" s="620"/>
      <c r="CQ28" s="621"/>
      <c r="CR28" s="622">
        <v>1891074</v>
      </c>
      <c r="CS28" s="623"/>
      <c r="CT28" s="623"/>
      <c r="CU28" s="623"/>
      <c r="CV28" s="623"/>
      <c r="CW28" s="623"/>
      <c r="CX28" s="623"/>
      <c r="CY28" s="624"/>
      <c r="CZ28" s="625">
        <v>10.1</v>
      </c>
      <c r="DA28" s="637"/>
      <c r="DB28" s="637"/>
      <c r="DC28" s="638"/>
      <c r="DD28" s="628">
        <v>1889953</v>
      </c>
      <c r="DE28" s="623"/>
      <c r="DF28" s="623"/>
      <c r="DG28" s="623"/>
      <c r="DH28" s="623"/>
      <c r="DI28" s="623"/>
      <c r="DJ28" s="623"/>
      <c r="DK28" s="624"/>
      <c r="DL28" s="628">
        <v>1889953</v>
      </c>
      <c r="DM28" s="623"/>
      <c r="DN28" s="623"/>
      <c r="DO28" s="623"/>
      <c r="DP28" s="623"/>
      <c r="DQ28" s="623"/>
      <c r="DR28" s="623"/>
      <c r="DS28" s="623"/>
      <c r="DT28" s="623"/>
      <c r="DU28" s="623"/>
      <c r="DV28" s="624"/>
      <c r="DW28" s="625">
        <v>20</v>
      </c>
      <c r="DX28" s="637"/>
      <c r="DY28" s="637"/>
      <c r="DZ28" s="637"/>
      <c r="EA28" s="637"/>
      <c r="EB28" s="637"/>
      <c r="EC28" s="649"/>
    </row>
    <row r="29" spans="2:133" ht="11.25" customHeight="1" x14ac:dyDescent="0.15">
      <c r="B29" s="619" t="s">
        <v>292</v>
      </c>
      <c r="C29" s="620"/>
      <c r="D29" s="620"/>
      <c r="E29" s="620"/>
      <c r="F29" s="620"/>
      <c r="G29" s="620"/>
      <c r="H29" s="620"/>
      <c r="I29" s="620"/>
      <c r="J29" s="620"/>
      <c r="K29" s="620"/>
      <c r="L29" s="620"/>
      <c r="M29" s="620"/>
      <c r="N29" s="620"/>
      <c r="O29" s="620"/>
      <c r="P29" s="620"/>
      <c r="Q29" s="621"/>
      <c r="R29" s="622">
        <v>63453</v>
      </c>
      <c r="S29" s="623"/>
      <c r="T29" s="623"/>
      <c r="U29" s="623"/>
      <c r="V29" s="623"/>
      <c r="W29" s="623"/>
      <c r="X29" s="623"/>
      <c r="Y29" s="624"/>
      <c r="Z29" s="660">
        <v>0.3</v>
      </c>
      <c r="AA29" s="660"/>
      <c r="AB29" s="660"/>
      <c r="AC29" s="660"/>
      <c r="AD29" s="661" t="s">
        <v>122</v>
      </c>
      <c r="AE29" s="661"/>
      <c r="AF29" s="661"/>
      <c r="AG29" s="661"/>
      <c r="AH29" s="661"/>
      <c r="AI29" s="661"/>
      <c r="AJ29" s="661"/>
      <c r="AK29" s="661"/>
      <c r="AL29" s="625" t="s">
        <v>122</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293</v>
      </c>
      <c r="CE29" s="642"/>
      <c r="CF29" s="619" t="s">
        <v>66</v>
      </c>
      <c r="CG29" s="620"/>
      <c r="CH29" s="620"/>
      <c r="CI29" s="620"/>
      <c r="CJ29" s="620"/>
      <c r="CK29" s="620"/>
      <c r="CL29" s="620"/>
      <c r="CM29" s="620"/>
      <c r="CN29" s="620"/>
      <c r="CO29" s="620"/>
      <c r="CP29" s="620"/>
      <c r="CQ29" s="621"/>
      <c r="CR29" s="622">
        <v>1891056</v>
      </c>
      <c r="CS29" s="635"/>
      <c r="CT29" s="635"/>
      <c r="CU29" s="635"/>
      <c r="CV29" s="635"/>
      <c r="CW29" s="635"/>
      <c r="CX29" s="635"/>
      <c r="CY29" s="636"/>
      <c r="CZ29" s="625">
        <v>10.1</v>
      </c>
      <c r="DA29" s="637"/>
      <c r="DB29" s="637"/>
      <c r="DC29" s="638"/>
      <c r="DD29" s="628">
        <v>1889935</v>
      </c>
      <c r="DE29" s="635"/>
      <c r="DF29" s="635"/>
      <c r="DG29" s="635"/>
      <c r="DH29" s="635"/>
      <c r="DI29" s="635"/>
      <c r="DJ29" s="635"/>
      <c r="DK29" s="636"/>
      <c r="DL29" s="628">
        <v>1889935</v>
      </c>
      <c r="DM29" s="635"/>
      <c r="DN29" s="635"/>
      <c r="DO29" s="635"/>
      <c r="DP29" s="635"/>
      <c r="DQ29" s="635"/>
      <c r="DR29" s="635"/>
      <c r="DS29" s="635"/>
      <c r="DT29" s="635"/>
      <c r="DU29" s="635"/>
      <c r="DV29" s="636"/>
      <c r="DW29" s="625">
        <v>20</v>
      </c>
      <c r="DX29" s="637"/>
      <c r="DY29" s="637"/>
      <c r="DZ29" s="637"/>
      <c r="EA29" s="637"/>
      <c r="EB29" s="637"/>
      <c r="EC29" s="649"/>
    </row>
    <row r="30" spans="2:133" ht="11.25" customHeight="1" x14ac:dyDescent="0.15">
      <c r="B30" s="619" t="s">
        <v>294</v>
      </c>
      <c r="C30" s="620"/>
      <c r="D30" s="620"/>
      <c r="E30" s="620"/>
      <c r="F30" s="620"/>
      <c r="G30" s="620"/>
      <c r="H30" s="620"/>
      <c r="I30" s="620"/>
      <c r="J30" s="620"/>
      <c r="K30" s="620"/>
      <c r="L30" s="620"/>
      <c r="M30" s="620"/>
      <c r="N30" s="620"/>
      <c r="O30" s="620"/>
      <c r="P30" s="620"/>
      <c r="Q30" s="621"/>
      <c r="R30" s="622">
        <v>3186704</v>
      </c>
      <c r="S30" s="623"/>
      <c r="T30" s="623"/>
      <c r="U30" s="623"/>
      <c r="V30" s="623"/>
      <c r="W30" s="623"/>
      <c r="X30" s="623"/>
      <c r="Y30" s="624"/>
      <c r="Z30" s="660">
        <v>16</v>
      </c>
      <c r="AA30" s="660"/>
      <c r="AB30" s="660"/>
      <c r="AC30" s="660"/>
      <c r="AD30" s="661" t="s">
        <v>122</v>
      </c>
      <c r="AE30" s="661"/>
      <c r="AF30" s="661"/>
      <c r="AG30" s="661"/>
      <c r="AH30" s="661"/>
      <c r="AI30" s="661"/>
      <c r="AJ30" s="661"/>
      <c r="AK30" s="661"/>
      <c r="AL30" s="625" t="s">
        <v>122</v>
      </c>
      <c r="AM30" s="626"/>
      <c r="AN30" s="626"/>
      <c r="AO30" s="662"/>
      <c r="AP30" s="674" t="s">
        <v>212</v>
      </c>
      <c r="AQ30" s="675"/>
      <c r="AR30" s="675"/>
      <c r="AS30" s="675"/>
      <c r="AT30" s="675"/>
      <c r="AU30" s="675"/>
      <c r="AV30" s="675"/>
      <c r="AW30" s="675"/>
      <c r="AX30" s="675"/>
      <c r="AY30" s="675"/>
      <c r="AZ30" s="675"/>
      <c r="BA30" s="675"/>
      <c r="BB30" s="675"/>
      <c r="BC30" s="675"/>
      <c r="BD30" s="675"/>
      <c r="BE30" s="675"/>
      <c r="BF30" s="676"/>
      <c r="BG30" s="674" t="s">
        <v>295</v>
      </c>
      <c r="BH30" s="694"/>
      <c r="BI30" s="694"/>
      <c r="BJ30" s="694"/>
      <c r="BK30" s="694"/>
      <c r="BL30" s="694"/>
      <c r="BM30" s="694"/>
      <c r="BN30" s="694"/>
      <c r="BO30" s="694"/>
      <c r="BP30" s="694"/>
      <c r="BQ30" s="695"/>
      <c r="BR30" s="674" t="s">
        <v>296</v>
      </c>
      <c r="BS30" s="694"/>
      <c r="BT30" s="694"/>
      <c r="BU30" s="694"/>
      <c r="BV30" s="694"/>
      <c r="BW30" s="694"/>
      <c r="BX30" s="694"/>
      <c r="BY30" s="694"/>
      <c r="BZ30" s="694"/>
      <c r="CA30" s="694"/>
      <c r="CB30" s="695"/>
      <c r="CD30" s="643"/>
      <c r="CE30" s="644"/>
      <c r="CF30" s="619" t="s">
        <v>297</v>
      </c>
      <c r="CG30" s="620"/>
      <c r="CH30" s="620"/>
      <c r="CI30" s="620"/>
      <c r="CJ30" s="620"/>
      <c r="CK30" s="620"/>
      <c r="CL30" s="620"/>
      <c r="CM30" s="620"/>
      <c r="CN30" s="620"/>
      <c r="CO30" s="620"/>
      <c r="CP30" s="620"/>
      <c r="CQ30" s="621"/>
      <c r="CR30" s="622">
        <v>1861088</v>
      </c>
      <c r="CS30" s="623"/>
      <c r="CT30" s="623"/>
      <c r="CU30" s="623"/>
      <c r="CV30" s="623"/>
      <c r="CW30" s="623"/>
      <c r="CX30" s="623"/>
      <c r="CY30" s="624"/>
      <c r="CZ30" s="625">
        <v>10</v>
      </c>
      <c r="DA30" s="637"/>
      <c r="DB30" s="637"/>
      <c r="DC30" s="638"/>
      <c r="DD30" s="628">
        <v>1859967</v>
      </c>
      <c r="DE30" s="623"/>
      <c r="DF30" s="623"/>
      <c r="DG30" s="623"/>
      <c r="DH30" s="623"/>
      <c r="DI30" s="623"/>
      <c r="DJ30" s="623"/>
      <c r="DK30" s="624"/>
      <c r="DL30" s="628">
        <v>1859967</v>
      </c>
      <c r="DM30" s="623"/>
      <c r="DN30" s="623"/>
      <c r="DO30" s="623"/>
      <c r="DP30" s="623"/>
      <c r="DQ30" s="623"/>
      <c r="DR30" s="623"/>
      <c r="DS30" s="623"/>
      <c r="DT30" s="623"/>
      <c r="DU30" s="623"/>
      <c r="DV30" s="624"/>
      <c r="DW30" s="625">
        <v>19.7</v>
      </c>
      <c r="DX30" s="637"/>
      <c r="DY30" s="637"/>
      <c r="DZ30" s="637"/>
      <c r="EA30" s="637"/>
      <c r="EB30" s="637"/>
      <c r="EC30" s="649"/>
    </row>
    <row r="31" spans="2:133" ht="11.25" customHeight="1" x14ac:dyDescent="0.15">
      <c r="B31" s="697" t="s">
        <v>298</v>
      </c>
      <c r="C31" s="698"/>
      <c r="D31" s="698"/>
      <c r="E31" s="698"/>
      <c r="F31" s="698"/>
      <c r="G31" s="698"/>
      <c r="H31" s="698"/>
      <c r="I31" s="698"/>
      <c r="J31" s="698"/>
      <c r="K31" s="698"/>
      <c r="L31" s="698"/>
      <c r="M31" s="698"/>
      <c r="N31" s="698"/>
      <c r="O31" s="698"/>
      <c r="P31" s="698"/>
      <c r="Q31" s="699"/>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88" t="s">
        <v>299</v>
      </c>
      <c r="AQ31" s="689"/>
      <c r="AR31" s="689"/>
      <c r="AS31" s="689"/>
      <c r="AT31" s="690" t="s">
        <v>300</v>
      </c>
      <c r="AU31" s="216"/>
      <c r="AV31" s="216"/>
      <c r="AW31" s="216"/>
      <c r="AX31" s="680" t="s">
        <v>178</v>
      </c>
      <c r="AY31" s="681"/>
      <c r="AZ31" s="681"/>
      <c r="BA31" s="681"/>
      <c r="BB31" s="681"/>
      <c r="BC31" s="681"/>
      <c r="BD31" s="681"/>
      <c r="BE31" s="681"/>
      <c r="BF31" s="682"/>
      <c r="BG31" s="684">
        <v>99.1</v>
      </c>
      <c r="BH31" s="685"/>
      <c r="BI31" s="685"/>
      <c r="BJ31" s="685"/>
      <c r="BK31" s="685"/>
      <c r="BL31" s="685"/>
      <c r="BM31" s="686">
        <v>94.5</v>
      </c>
      <c r="BN31" s="685"/>
      <c r="BO31" s="685"/>
      <c r="BP31" s="685"/>
      <c r="BQ31" s="687"/>
      <c r="BR31" s="684">
        <v>99.1</v>
      </c>
      <c r="BS31" s="685"/>
      <c r="BT31" s="685"/>
      <c r="BU31" s="685"/>
      <c r="BV31" s="685"/>
      <c r="BW31" s="685"/>
      <c r="BX31" s="686">
        <v>94.8</v>
      </c>
      <c r="BY31" s="685"/>
      <c r="BZ31" s="685"/>
      <c r="CA31" s="685"/>
      <c r="CB31" s="687"/>
      <c r="CD31" s="643"/>
      <c r="CE31" s="644"/>
      <c r="CF31" s="619" t="s">
        <v>301</v>
      </c>
      <c r="CG31" s="620"/>
      <c r="CH31" s="620"/>
      <c r="CI31" s="620"/>
      <c r="CJ31" s="620"/>
      <c r="CK31" s="620"/>
      <c r="CL31" s="620"/>
      <c r="CM31" s="620"/>
      <c r="CN31" s="620"/>
      <c r="CO31" s="620"/>
      <c r="CP31" s="620"/>
      <c r="CQ31" s="621"/>
      <c r="CR31" s="622">
        <v>29968</v>
      </c>
      <c r="CS31" s="635"/>
      <c r="CT31" s="635"/>
      <c r="CU31" s="635"/>
      <c r="CV31" s="635"/>
      <c r="CW31" s="635"/>
      <c r="CX31" s="635"/>
      <c r="CY31" s="636"/>
      <c r="CZ31" s="625">
        <v>0.2</v>
      </c>
      <c r="DA31" s="637"/>
      <c r="DB31" s="637"/>
      <c r="DC31" s="638"/>
      <c r="DD31" s="628">
        <v>29968</v>
      </c>
      <c r="DE31" s="635"/>
      <c r="DF31" s="635"/>
      <c r="DG31" s="635"/>
      <c r="DH31" s="635"/>
      <c r="DI31" s="635"/>
      <c r="DJ31" s="635"/>
      <c r="DK31" s="636"/>
      <c r="DL31" s="628">
        <v>29968</v>
      </c>
      <c r="DM31" s="635"/>
      <c r="DN31" s="635"/>
      <c r="DO31" s="635"/>
      <c r="DP31" s="635"/>
      <c r="DQ31" s="635"/>
      <c r="DR31" s="635"/>
      <c r="DS31" s="635"/>
      <c r="DT31" s="635"/>
      <c r="DU31" s="635"/>
      <c r="DV31" s="636"/>
      <c r="DW31" s="625">
        <v>0.3</v>
      </c>
      <c r="DX31" s="637"/>
      <c r="DY31" s="637"/>
      <c r="DZ31" s="637"/>
      <c r="EA31" s="637"/>
      <c r="EB31" s="637"/>
      <c r="EC31" s="649"/>
    </row>
    <row r="32" spans="2:133" ht="11.25" customHeight="1" x14ac:dyDescent="0.15">
      <c r="B32" s="619" t="s">
        <v>302</v>
      </c>
      <c r="C32" s="620"/>
      <c r="D32" s="620"/>
      <c r="E32" s="620"/>
      <c r="F32" s="620"/>
      <c r="G32" s="620"/>
      <c r="H32" s="620"/>
      <c r="I32" s="620"/>
      <c r="J32" s="620"/>
      <c r="K32" s="620"/>
      <c r="L32" s="620"/>
      <c r="M32" s="620"/>
      <c r="N32" s="620"/>
      <c r="O32" s="620"/>
      <c r="P32" s="620"/>
      <c r="Q32" s="621"/>
      <c r="R32" s="622">
        <v>1760720</v>
      </c>
      <c r="S32" s="623"/>
      <c r="T32" s="623"/>
      <c r="U32" s="623"/>
      <c r="V32" s="623"/>
      <c r="W32" s="623"/>
      <c r="X32" s="623"/>
      <c r="Y32" s="624"/>
      <c r="Z32" s="660">
        <v>8.8000000000000007</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1"/>
      <c r="AU32" s="212" t="s">
        <v>303</v>
      </c>
      <c r="AX32" s="619" t="s">
        <v>304</v>
      </c>
      <c r="AY32" s="620"/>
      <c r="AZ32" s="620"/>
      <c r="BA32" s="620"/>
      <c r="BB32" s="620"/>
      <c r="BC32" s="620"/>
      <c r="BD32" s="620"/>
      <c r="BE32" s="620"/>
      <c r="BF32" s="621"/>
      <c r="BG32" s="693">
        <v>99</v>
      </c>
      <c r="BH32" s="635"/>
      <c r="BI32" s="635"/>
      <c r="BJ32" s="635"/>
      <c r="BK32" s="635"/>
      <c r="BL32" s="635"/>
      <c r="BM32" s="626">
        <v>97.4</v>
      </c>
      <c r="BN32" s="635"/>
      <c r="BO32" s="635"/>
      <c r="BP32" s="635"/>
      <c r="BQ32" s="658"/>
      <c r="BR32" s="693">
        <v>99.2</v>
      </c>
      <c r="BS32" s="635"/>
      <c r="BT32" s="635"/>
      <c r="BU32" s="635"/>
      <c r="BV32" s="635"/>
      <c r="BW32" s="635"/>
      <c r="BX32" s="626">
        <v>97.8</v>
      </c>
      <c r="BY32" s="635"/>
      <c r="BZ32" s="635"/>
      <c r="CA32" s="635"/>
      <c r="CB32" s="658"/>
      <c r="CD32" s="645"/>
      <c r="CE32" s="646"/>
      <c r="CF32" s="619" t="s">
        <v>305</v>
      </c>
      <c r="CG32" s="620"/>
      <c r="CH32" s="620"/>
      <c r="CI32" s="620"/>
      <c r="CJ32" s="620"/>
      <c r="CK32" s="620"/>
      <c r="CL32" s="620"/>
      <c r="CM32" s="620"/>
      <c r="CN32" s="620"/>
      <c r="CO32" s="620"/>
      <c r="CP32" s="620"/>
      <c r="CQ32" s="621"/>
      <c r="CR32" s="622">
        <v>18</v>
      </c>
      <c r="CS32" s="623"/>
      <c r="CT32" s="623"/>
      <c r="CU32" s="623"/>
      <c r="CV32" s="623"/>
      <c r="CW32" s="623"/>
      <c r="CX32" s="623"/>
      <c r="CY32" s="624"/>
      <c r="CZ32" s="625">
        <v>0</v>
      </c>
      <c r="DA32" s="637"/>
      <c r="DB32" s="637"/>
      <c r="DC32" s="638"/>
      <c r="DD32" s="628">
        <v>18</v>
      </c>
      <c r="DE32" s="623"/>
      <c r="DF32" s="623"/>
      <c r="DG32" s="623"/>
      <c r="DH32" s="623"/>
      <c r="DI32" s="623"/>
      <c r="DJ32" s="623"/>
      <c r="DK32" s="624"/>
      <c r="DL32" s="628">
        <v>18</v>
      </c>
      <c r="DM32" s="623"/>
      <c r="DN32" s="623"/>
      <c r="DO32" s="623"/>
      <c r="DP32" s="623"/>
      <c r="DQ32" s="623"/>
      <c r="DR32" s="623"/>
      <c r="DS32" s="623"/>
      <c r="DT32" s="623"/>
      <c r="DU32" s="623"/>
      <c r="DV32" s="624"/>
      <c r="DW32" s="625">
        <v>0</v>
      </c>
      <c r="DX32" s="637"/>
      <c r="DY32" s="637"/>
      <c r="DZ32" s="637"/>
      <c r="EA32" s="637"/>
      <c r="EB32" s="637"/>
      <c r="EC32" s="649"/>
    </row>
    <row r="33" spans="2:133" ht="11.25" customHeight="1" x14ac:dyDescent="0.15">
      <c r="B33" s="619" t="s">
        <v>306</v>
      </c>
      <c r="C33" s="620"/>
      <c r="D33" s="620"/>
      <c r="E33" s="620"/>
      <c r="F33" s="620"/>
      <c r="G33" s="620"/>
      <c r="H33" s="620"/>
      <c r="I33" s="620"/>
      <c r="J33" s="620"/>
      <c r="K33" s="620"/>
      <c r="L33" s="620"/>
      <c r="M33" s="620"/>
      <c r="N33" s="620"/>
      <c r="O33" s="620"/>
      <c r="P33" s="620"/>
      <c r="Q33" s="621"/>
      <c r="R33" s="622">
        <v>69810</v>
      </c>
      <c r="S33" s="623"/>
      <c r="T33" s="623"/>
      <c r="U33" s="623"/>
      <c r="V33" s="623"/>
      <c r="W33" s="623"/>
      <c r="X33" s="623"/>
      <c r="Y33" s="624"/>
      <c r="Z33" s="660">
        <v>0.4</v>
      </c>
      <c r="AA33" s="660"/>
      <c r="AB33" s="660"/>
      <c r="AC33" s="660"/>
      <c r="AD33" s="661">
        <v>18363</v>
      </c>
      <c r="AE33" s="661"/>
      <c r="AF33" s="661"/>
      <c r="AG33" s="661"/>
      <c r="AH33" s="661"/>
      <c r="AI33" s="661"/>
      <c r="AJ33" s="661"/>
      <c r="AK33" s="661"/>
      <c r="AL33" s="625">
        <v>0.2</v>
      </c>
      <c r="AM33" s="626"/>
      <c r="AN33" s="626"/>
      <c r="AO33" s="662"/>
      <c r="AP33" s="665"/>
      <c r="AQ33" s="666"/>
      <c r="AR33" s="666"/>
      <c r="AS33" s="666"/>
      <c r="AT33" s="692"/>
      <c r="AU33" s="217"/>
      <c r="AV33" s="217"/>
      <c r="AW33" s="217"/>
      <c r="AX33" s="603" t="s">
        <v>307</v>
      </c>
      <c r="AY33" s="604"/>
      <c r="AZ33" s="604"/>
      <c r="BA33" s="604"/>
      <c r="BB33" s="604"/>
      <c r="BC33" s="604"/>
      <c r="BD33" s="604"/>
      <c r="BE33" s="604"/>
      <c r="BF33" s="605"/>
      <c r="BG33" s="683">
        <v>98.8</v>
      </c>
      <c r="BH33" s="607"/>
      <c r="BI33" s="607"/>
      <c r="BJ33" s="607"/>
      <c r="BK33" s="607"/>
      <c r="BL33" s="607"/>
      <c r="BM33" s="653">
        <v>90.9</v>
      </c>
      <c r="BN33" s="607"/>
      <c r="BO33" s="607"/>
      <c r="BP33" s="607"/>
      <c r="BQ33" s="670"/>
      <c r="BR33" s="683">
        <v>98.8</v>
      </c>
      <c r="BS33" s="607"/>
      <c r="BT33" s="607"/>
      <c r="BU33" s="607"/>
      <c r="BV33" s="607"/>
      <c r="BW33" s="607"/>
      <c r="BX33" s="653">
        <v>91</v>
      </c>
      <c r="BY33" s="607"/>
      <c r="BZ33" s="607"/>
      <c r="CA33" s="607"/>
      <c r="CB33" s="670"/>
      <c r="CD33" s="619" t="s">
        <v>308</v>
      </c>
      <c r="CE33" s="620"/>
      <c r="CF33" s="620"/>
      <c r="CG33" s="620"/>
      <c r="CH33" s="620"/>
      <c r="CI33" s="620"/>
      <c r="CJ33" s="620"/>
      <c r="CK33" s="620"/>
      <c r="CL33" s="620"/>
      <c r="CM33" s="620"/>
      <c r="CN33" s="620"/>
      <c r="CO33" s="620"/>
      <c r="CP33" s="620"/>
      <c r="CQ33" s="621"/>
      <c r="CR33" s="622">
        <v>7665833</v>
      </c>
      <c r="CS33" s="635"/>
      <c r="CT33" s="635"/>
      <c r="CU33" s="635"/>
      <c r="CV33" s="635"/>
      <c r="CW33" s="635"/>
      <c r="CX33" s="635"/>
      <c r="CY33" s="636"/>
      <c r="CZ33" s="625">
        <v>41.1</v>
      </c>
      <c r="DA33" s="637"/>
      <c r="DB33" s="637"/>
      <c r="DC33" s="638"/>
      <c r="DD33" s="628">
        <v>5605296</v>
      </c>
      <c r="DE33" s="635"/>
      <c r="DF33" s="635"/>
      <c r="DG33" s="635"/>
      <c r="DH33" s="635"/>
      <c r="DI33" s="635"/>
      <c r="DJ33" s="635"/>
      <c r="DK33" s="636"/>
      <c r="DL33" s="628">
        <v>3730181</v>
      </c>
      <c r="DM33" s="635"/>
      <c r="DN33" s="635"/>
      <c r="DO33" s="635"/>
      <c r="DP33" s="635"/>
      <c r="DQ33" s="635"/>
      <c r="DR33" s="635"/>
      <c r="DS33" s="635"/>
      <c r="DT33" s="635"/>
      <c r="DU33" s="635"/>
      <c r="DV33" s="636"/>
      <c r="DW33" s="625">
        <v>39.5</v>
      </c>
      <c r="DX33" s="637"/>
      <c r="DY33" s="637"/>
      <c r="DZ33" s="637"/>
      <c r="EA33" s="637"/>
      <c r="EB33" s="637"/>
      <c r="EC33" s="649"/>
    </row>
    <row r="34" spans="2:133" ht="11.25" customHeight="1" x14ac:dyDescent="0.15">
      <c r="B34" s="619" t="s">
        <v>309</v>
      </c>
      <c r="C34" s="620"/>
      <c r="D34" s="620"/>
      <c r="E34" s="620"/>
      <c r="F34" s="620"/>
      <c r="G34" s="620"/>
      <c r="H34" s="620"/>
      <c r="I34" s="620"/>
      <c r="J34" s="620"/>
      <c r="K34" s="620"/>
      <c r="L34" s="620"/>
      <c r="M34" s="620"/>
      <c r="N34" s="620"/>
      <c r="O34" s="620"/>
      <c r="P34" s="620"/>
      <c r="Q34" s="621"/>
      <c r="R34" s="622">
        <v>688035</v>
      </c>
      <c r="S34" s="623"/>
      <c r="T34" s="623"/>
      <c r="U34" s="623"/>
      <c r="V34" s="623"/>
      <c r="W34" s="623"/>
      <c r="X34" s="623"/>
      <c r="Y34" s="624"/>
      <c r="Z34" s="660">
        <v>3.5</v>
      </c>
      <c r="AA34" s="660"/>
      <c r="AB34" s="660"/>
      <c r="AC34" s="660"/>
      <c r="AD34" s="661" t="s">
        <v>122</v>
      </c>
      <c r="AE34" s="661"/>
      <c r="AF34" s="661"/>
      <c r="AG34" s="661"/>
      <c r="AH34" s="661"/>
      <c r="AI34" s="661"/>
      <c r="AJ34" s="661"/>
      <c r="AK34" s="661"/>
      <c r="AL34" s="625" t="s">
        <v>122</v>
      </c>
      <c r="AM34" s="626"/>
      <c r="AN34" s="626"/>
      <c r="AO34" s="662"/>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19" t="s">
        <v>310</v>
      </c>
      <c r="CE34" s="620"/>
      <c r="CF34" s="620"/>
      <c r="CG34" s="620"/>
      <c r="CH34" s="620"/>
      <c r="CI34" s="620"/>
      <c r="CJ34" s="620"/>
      <c r="CK34" s="620"/>
      <c r="CL34" s="620"/>
      <c r="CM34" s="620"/>
      <c r="CN34" s="620"/>
      <c r="CO34" s="620"/>
      <c r="CP34" s="620"/>
      <c r="CQ34" s="621"/>
      <c r="CR34" s="622">
        <v>2397036</v>
      </c>
      <c r="CS34" s="623"/>
      <c r="CT34" s="623"/>
      <c r="CU34" s="623"/>
      <c r="CV34" s="623"/>
      <c r="CW34" s="623"/>
      <c r="CX34" s="623"/>
      <c r="CY34" s="624"/>
      <c r="CZ34" s="625">
        <v>12.9</v>
      </c>
      <c r="DA34" s="637"/>
      <c r="DB34" s="637"/>
      <c r="DC34" s="638"/>
      <c r="DD34" s="628">
        <v>1475665</v>
      </c>
      <c r="DE34" s="623"/>
      <c r="DF34" s="623"/>
      <c r="DG34" s="623"/>
      <c r="DH34" s="623"/>
      <c r="DI34" s="623"/>
      <c r="DJ34" s="623"/>
      <c r="DK34" s="624"/>
      <c r="DL34" s="628">
        <v>1259317</v>
      </c>
      <c r="DM34" s="623"/>
      <c r="DN34" s="623"/>
      <c r="DO34" s="623"/>
      <c r="DP34" s="623"/>
      <c r="DQ34" s="623"/>
      <c r="DR34" s="623"/>
      <c r="DS34" s="623"/>
      <c r="DT34" s="623"/>
      <c r="DU34" s="623"/>
      <c r="DV34" s="624"/>
      <c r="DW34" s="625">
        <v>13.3</v>
      </c>
      <c r="DX34" s="637"/>
      <c r="DY34" s="637"/>
      <c r="DZ34" s="637"/>
      <c r="EA34" s="637"/>
      <c r="EB34" s="637"/>
      <c r="EC34" s="649"/>
    </row>
    <row r="35" spans="2:133" ht="11.25" customHeight="1" x14ac:dyDescent="0.15">
      <c r="B35" s="619" t="s">
        <v>311</v>
      </c>
      <c r="C35" s="620"/>
      <c r="D35" s="620"/>
      <c r="E35" s="620"/>
      <c r="F35" s="620"/>
      <c r="G35" s="620"/>
      <c r="H35" s="620"/>
      <c r="I35" s="620"/>
      <c r="J35" s="620"/>
      <c r="K35" s="620"/>
      <c r="L35" s="620"/>
      <c r="M35" s="620"/>
      <c r="N35" s="620"/>
      <c r="O35" s="620"/>
      <c r="P35" s="620"/>
      <c r="Q35" s="621"/>
      <c r="R35" s="622">
        <v>814765</v>
      </c>
      <c r="S35" s="623"/>
      <c r="T35" s="623"/>
      <c r="U35" s="623"/>
      <c r="V35" s="623"/>
      <c r="W35" s="623"/>
      <c r="X35" s="623"/>
      <c r="Y35" s="624"/>
      <c r="Z35" s="660">
        <v>4.0999999999999996</v>
      </c>
      <c r="AA35" s="660"/>
      <c r="AB35" s="660"/>
      <c r="AC35" s="660"/>
      <c r="AD35" s="661" t="s">
        <v>122</v>
      </c>
      <c r="AE35" s="661"/>
      <c r="AF35" s="661"/>
      <c r="AG35" s="661"/>
      <c r="AH35" s="661"/>
      <c r="AI35" s="661"/>
      <c r="AJ35" s="661"/>
      <c r="AK35" s="661"/>
      <c r="AL35" s="625" t="s">
        <v>122</v>
      </c>
      <c r="AM35" s="626"/>
      <c r="AN35" s="626"/>
      <c r="AO35" s="662"/>
      <c r="AP35" s="220"/>
      <c r="AQ35" s="674" t="s">
        <v>312</v>
      </c>
      <c r="AR35" s="675"/>
      <c r="AS35" s="675"/>
      <c r="AT35" s="675"/>
      <c r="AU35" s="675"/>
      <c r="AV35" s="675"/>
      <c r="AW35" s="675"/>
      <c r="AX35" s="675"/>
      <c r="AY35" s="675"/>
      <c r="AZ35" s="675"/>
      <c r="BA35" s="675"/>
      <c r="BB35" s="675"/>
      <c r="BC35" s="675"/>
      <c r="BD35" s="675"/>
      <c r="BE35" s="675"/>
      <c r="BF35" s="676"/>
      <c r="BG35" s="674" t="s">
        <v>313</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314</v>
      </c>
      <c r="CE35" s="620"/>
      <c r="CF35" s="620"/>
      <c r="CG35" s="620"/>
      <c r="CH35" s="620"/>
      <c r="CI35" s="620"/>
      <c r="CJ35" s="620"/>
      <c r="CK35" s="620"/>
      <c r="CL35" s="620"/>
      <c r="CM35" s="620"/>
      <c r="CN35" s="620"/>
      <c r="CO35" s="620"/>
      <c r="CP35" s="620"/>
      <c r="CQ35" s="621"/>
      <c r="CR35" s="622">
        <v>140141</v>
      </c>
      <c r="CS35" s="635"/>
      <c r="CT35" s="635"/>
      <c r="CU35" s="635"/>
      <c r="CV35" s="635"/>
      <c r="CW35" s="635"/>
      <c r="CX35" s="635"/>
      <c r="CY35" s="636"/>
      <c r="CZ35" s="625">
        <v>0.8</v>
      </c>
      <c r="DA35" s="637"/>
      <c r="DB35" s="637"/>
      <c r="DC35" s="638"/>
      <c r="DD35" s="628">
        <v>101938</v>
      </c>
      <c r="DE35" s="635"/>
      <c r="DF35" s="635"/>
      <c r="DG35" s="635"/>
      <c r="DH35" s="635"/>
      <c r="DI35" s="635"/>
      <c r="DJ35" s="635"/>
      <c r="DK35" s="636"/>
      <c r="DL35" s="628">
        <v>97969</v>
      </c>
      <c r="DM35" s="635"/>
      <c r="DN35" s="635"/>
      <c r="DO35" s="635"/>
      <c r="DP35" s="635"/>
      <c r="DQ35" s="635"/>
      <c r="DR35" s="635"/>
      <c r="DS35" s="635"/>
      <c r="DT35" s="635"/>
      <c r="DU35" s="635"/>
      <c r="DV35" s="636"/>
      <c r="DW35" s="625">
        <v>1</v>
      </c>
      <c r="DX35" s="637"/>
      <c r="DY35" s="637"/>
      <c r="DZ35" s="637"/>
      <c r="EA35" s="637"/>
      <c r="EB35" s="637"/>
      <c r="EC35" s="649"/>
    </row>
    <row r="36" spans="2:133" ht="11.25" customHeight="1" x14ac:dyDescent="0.15">
      <c r="B36" s="619" t="s">
        <v>315</v>
      </c>
      <c r="C36" s="620"/>
      <c r="D36" s="620"/>
      <c r="E36" s="620"/>
      <c r="F36" s="620"/>
      <c r="G36" s="620"/>
      <c r="H36" s="620"/>
      <c r="I36" s="620"/>
      <c r="J36" s="620"/>
      <c r="K36" s="620"/>
      <c r="L36" s="620"/>
      <c r="M36" s="620"/>
      <c r="N36" s="620"/>
      <c r="O36" s="620"/>
      <c r="P36" s="620"/>
      <c r="Q36" s="621"/>
      <c r="R36" s="622">
        <v>1518734</v>
      </c>
      <c r="S36" s="623"/>
      <c r="T36" s="623"/>
      <c r="U36" s="623"/>
      <c r="V36" s="623"/>
      <c r="W36" s="623"/>
      <c r="X36" s="623"/>
      <c r="Y36" s="624"/>
      <c r="Z36" s="660">
        <v>7.6</v>
      </c>
      <c r="AA36" s="660"/>
      <c r="AB36" s="660"/>
      <c r="AC36" s="660"/>
      <c r="AD36" s="661" t="s">
        <v>122</v>
      </c>
      <c r="AE36" s="661"/>
      <c r="AF36" s="661"/>
      <c r="AG36" s="661"/>
      <c r="AH36" s="661"/>
      <c r="AI36" s="661"/>
      <c r="AJ36" s="661"/>
      <c r="AK36" s="661"/>
      <c r="AL36" s="625" t="s">
        <v>122</v>
      </c>
      <c r="AM36" s="626"/>
      <c r="AN36" s="626"/>
      <c r="AO36" s="662"/>
      <c r="AP36" s="220"/>
      <c r="AQ36" s="671" t="s">
        <v>316</v>
      </c>
      <c r="AR36" s="672"/>
      <c r="AS36" s="672"/>
      <c r="AT36" s="672"/>
      <c r="AU36" s="672"/>
      <c r="AV36" s="672"/>
      <c r="AW36" s="672"/>
      <c r="AX36" s="672"/>
      <c r="AY36" s="673"/>
      <c r="AZ36" s="677">
        <v>1808260</v>
      </c>
      <c r="BA36" s="678"/>
      <c r="BB36" s="678"/>
      <c r="BC36" s="678"/>
      <c r="BD36" s="678"/>
      <c r="BE36" s="678"/>
      <c r="BF36" s="679"/>
      <c r="BG36" s="680" t="s">
        <v>317</v>
      </c>
      <c r="BH36" s="681"/>
      <c r="BI36" s="681"/>
      <c r="BJ36" s="681"/>
      <c r="BK36" s="681"/>
      <c r="BL36" s="681"/>
      <c r="BM36" s="681"/>
      <c r="BN36" s="681"/>
      <c r="BO36" s="681"/>
      <c r="BP36" s="681"/>
      <c r="BQ36" s="681"/>
      <c r="BR36" s="681"/>
      <c r="BS36" s="681"/>
      <c r="BT36" s="681"/>
      <c r="BU36" s="682"/>
      <c r="BV36" s="677">
        <v>1346</v>
      </c>
      <c r="BW36" s="678"/>
      <c r="BX36" s="678"/>
      <c r="BY36" s="678"/>
      <c r="BZ36" s="678"/>
      <c r="CA36" s="678"/>
      <c r="CB36" s="679"/>
      <c r="CD36" s="619" t="s">
        <v>318</v>
      </c>
      <c r="CE36" s="620"/>
      <c r="CF36" s="620"/>
      <c r="CG36" s="620"/>
      <c r="CH36" s="620"/>
      <c r="CI36" s="620"/>
      <c r="CJ36" s="620"/>
      <c r="CK36" s="620"/>
      <c r="CL36" s="620"/>
      <c r="CM36" s="620"/>
      <c r="CN36" s="620"/>
      <c r="CO36" s="620"/>
      <c r="CP36" s="620"/>
      <c r="CQ36" s="621"/>
      <c r="CR36" s="622">
        <v>2153395</v>
      </c>
      <c r="CS36" s="623"/>
      <c r="CT36" s="623"/>
      <c r="CU36" s="623"/>
      <c r="CV36" s="623"/>
      <c r="CW36" s="623"/>
      <c r="CX36" s="623"/>
      <c r="CY36" s="624"/>
      <c r="CZ36" s="625">
        <v>11.6</v>
      </c>
      <c r="DA36" s="637"/>
      <c r="DB36" s="637"/>
      <c r="DC36" s="638"/>
      <c r="DD36" s="628">
        <v>1649139</v>
      </c>
      <c r="DE36" s="623"/>
      <c r="DF36" s="623"/>
      <c r="DG36" s="623"/>
      <c r="DH36" s="623"/>
      <c r="DI36" s="623"/>
      <c r="DJ36" s="623"/>
      <c r="DK36" s="624"/>
      <c r="DL36" s="628">
        <v>1206048</v>
      </c>
      <c r="DM36" s="623"/>
      <c r="DN36" s="623"/>
      <c r="DO36" s="623"/>
      <c r="DP36" s="623"/>
      <c r="DQ36" s="623"/>
      <c r="DR36" s="623"/>
      <c r="DS36" s="623"/>
      <c r="DT36" s="623"/>
      <c r="DU36" s="623"/>
      <c r="DV36" s="624"/>
      <c r="DW36" s="625">
        <v>12.8</v>
      </c>
      <c r="DX36" s="637"/>
      <c r="DY36" s="637"/>
      <c r="DZ36" s="637"/>
      <c r="EA36" s="637"/>
      <c r="EB36" s="637"/>
      <c r="EC36" s="649"/>
    </row>
    <row r="37" spans="2:133" ht="11.25" customHeight="1" x14ac:dyDescent="0.15">
      <c r="B37" s="619" t="s">
        <v>319</v>
      </c>
      <c r="C37" s="620"/>
      <c r="D37" s="620"/>
      <c r="E37" s="620"/>
      <c r="F37" s="620"/>
      <c r="G37" s="620"/>
      <c r="H37" s="620"/>
      <c r="I37" s="620"/>
      <c r="J37" s="620"/>
      <c r="K37" s="620"/>
      <c r="L37" s="620"/>
      <c r="M37" s="620"/>
      <c r="N37" s="620"/>
      <c r="O37" s="620"/>
      <c r="P37" s="620"/>
      <c r="Q37" s="621"/>
      <c r="R37" s="622">
        <v>290613</v>
      </c>
      <c r="S37" s="623"/>
      <c r="T37" s="623"/>
      <c r="U37" s="623"/>
      <c r="V37" s="623"/>
      <c r="W37" s="623"/>
      <c r="X37" s="623"/>
      <c r="Y37" s="624"/>
      <c r="Z37" s="660">
        <v>1.5</v>
      </c>
      <c r="AA37" s="660"/>
      <c r="AB37" s="660"/>
      <c r="AC37" s="660"/>
      <c r="AD37" s="661">
        <v>45</v>
      </c>
      <c r="AE37" s="661"/>
      <c r="AF37" s="661"/>
      <c r="AG37" s="661"/>
      <c r="AH37" s="661"/>
      <c r="AI37" s="661"/>
      <c r="AJ37" s="661"/>
      <c r="AK37" s="661"/>
      <c r="AL37" s="625">
        <v>0</v>
      </c>
      <c r="AM37" s="626"/>
      <c r="AN37" s="626"/>
      <c r="AO37" s="662"/>
      <c r="AQ37" s="655" t="s">
        <v>320</v>
      </c>
      <c r="AR37" s="656"/>
      <c r="AS37" s="656"/>
      <c r="AT37" s="656"/>
      <c r="AU37" s="656"/>
      <c r="AV37" s="656"/>
      <c r="AW37" s="656"/>
      <c r="AX37" s="656"/>
      <c r="AY37" s="657"/>
      <c r="AZ37" s="622">
        <v>131039</v>
      </c>
      <c r="BA37" s="623"/>
      <c r="BB37" s="623"/>
      <c r="BC37" s="623"/>
      <c r="BD37" s="635"/>
      <c r="BE37" s="635"/>
      <c r="BF37" s="658"/>
      <c r="BG37" s="619" t="s">
        <v>321</v>
      </c>
      <c r="BH37" s="620"/>
      <c r="BI37" s="620"/>
      <c r="BJ37" s="620"/>
      <c r="BK37" s="620"/>
      <c r="BL37" s="620"/>
      <c r="BM37" s="620"/>
      <c r="BN37" s="620"/>
      <c r="BO37" s="620"/>
      <c r="BP37" s="620"/>
      <c r="BQ37" s="620"/>
      <c r="BR37" s="620"/>
      <c r="BS37" s="620"/>
      <c r="BT37" s="620"/>
      <c r="BU37" s="621"/>
      <c r="BV37" s="622">
        <v>-106928</v>
      </c>
      <c r="BW37" s="623"/>
      <c r="BX37" s="623"/>
      <c r="BY37" s="623"/>
      <c r="BZ37" s="623"/>
      <c r="CA37" s="623"/>
      <c r="CB37" s="659"/>
      <c r="CD37" s="619" t="s">
        <v>322</v>
      </c>
      <c r="CE37" s="620"/>
      <c r="CF37" s="620"/>
      <c r="CG37" s="620"/>
      <c r="CH37" s="620"/>
      <c r="CI37" s="620"/>
      <c r="CJ37" s="620"/>
      <c r="CK37" s="620"/>
      <c r="CL37" s="620"/>
      <c r="CM37" s="620"/>
      <c r="CN37" s="620"/>
      <c r="CO37" s="620"/>
      <c r="CP37" s="620"/>
      <c r="CQ37" s="621"/>
      <c r="CR37" s="622">
        <v>904836</v>
      </c>
      <c r="CS37" s="635"/>
      <c r="CT37" s="635"/>
      <c r="CU37" s="635"/>
      <c r="CV37" s="635"/>
      <c r="CW37" s="635"/>
      <c r="CX37" s="635"/>
      <c r="CY37" s="636"/>
      <c r="CZ37" s="625">
        <v>4.9000000000000004</v>
      </c>
      <c r="DA37" s="637"/>
      <c r="DB37" s="637"/>
      <c r="DC37" s="638"/>
      <c r="DD37" s="628">
        <v>904836</v>
      </c>
      <c r="DE37" s="635"/>
      <c r="DF37" s="635"/>
      <c r="DG37" s="635"/>
      <c r="DH37" s="635"/>
      <c r="DI37" s="635"/>
      <c r="DJ37" s="635"/>
      <c r="DK37" s="636"/>
      <c r="DL37" s="628">
        <v>787964</v>
      </c>
      <c r="DM37" s="635"/>
      <c r="DN37" s="635"/>
      <c r="DO37" s="635"/>
      <c r="DP37" s="635"/>
      <c r="DQ37" s="635"/>
      <c r="DR37" s="635"/>
      <c r="DS37" s="635"/>
      <c r="DT37" s="635"/>
      <c r="DU37" s="635"/>
      <c r="DV37" s="636"/>
      <c r="DW37" s="625">
        <v>8.4</v>
      </c>
      <c r="DX37" s="637"/>
      <c r="DY37" s="637"/>
      <c r="DZ37" s="637"/>
      <c r="EA37" s="637"/>
      <c r="EB37" s="637"/>
      <c r="EC37" s="649"/>
    </row>
    <row r="38" spans="2:133" ht="11.25" customHeight="1" x14ac:dyDescent="0.15">
      <c r="B38" s="619" t="s">
        <v>323</v>
      </c>
      <c r="C38" s="620"/>
      <c r="D38" s="620"/>
      <c r="E38" s="620"/>
      <c r="F38" s="620"/>
      <c r="G38" s="620"/>
      <c r="H38" s="620"/>
      <c r="I38" s="620"/>
      <c r="J38" s="620"/>
      <c r="K38" s="620"/>
      <c r="L38" s="620"/>
      <c r="M38" s="620"/>
      <c r="N38" s="620"/>
      <c r="O38" s="620"/>
      <c r="P38" s="620"/>
      <c r="Q38" s="621"/>
      <c r="R38" s="622">
        <v>1093100</v>
      </c>
      <c r="S38" s="623"/>
      <c r="T38" s="623"/>
      <c r="U38" s="623"/>
      <c r="V38" s="623"/>
      <c r="W38" s="623"/>
      <c r="X38" s="623"/>
      <c r="Y38" s="624"/>
      <c r="Z38" s="660">
        <v>5.5</v>
      </c>
      <c r="AA38" s="660"/>
      <c r="AB38" s="660"/>
      <c r="AC38" s="660"/>
      <c r="AD38" s="661" t="s">
        <v>122</v>
      </c>
      <c r="AE38" s="661"/>
      <c r="AF38" s="661"/>
      <c r="AG38" s="661"/>
      <c r="AH38" s="661"/>
      <c r="AI38" s="661"/>
      <c r="AJ38" s="661"/>
      <c r="AK38" s="661"/>
      <c r="AL38" s="625" t="s">
        <v>122</v>
      </c>
      <c r="AM38" s="626"/>
      <c r="AN38" s="626"/>
      <c r="AO38" s="662"/>
      <c r="AQ38" s="655" t="s">
        <v>324</v>
      </c>
      <c r="AR38" s="656"/>
      <c r="AS38" s="656"/>
      <c r="AT38" s="656"/>
      <c r="AU38" s="656"/>
      <c r="AV38" s="656"/>
      <c r="AW38" s="656"/>
      <c r="AX38" s="656"/>
      <c r="AY38" s="657"/>
      <c r="AZ38" s="622">
        <v>82901</v>
      </c>
      <c r="BA38" s="623"/>
      <c r="BB38" s="623"/>
      <c r="BC38" s="623"/>
      <c r="BD38" s="635"/>
      <c r="BE38" s="635"/>
      <c r="BF38" s="658"/>
      <c r="BG38" s="619" t="s">
        <v>325</v>
      </c>
      <c r="BH38" s="620"/>
      <c r="BI38" s="620"/>
      <c r="BJ38" s="620"/>
      <c r="BK38" s="620"/>
      <c r="BL38" s="620"/>
      <c r="BM38" s="620"/>
      <c r="BN38" s="620"/>
      <c r="BO38" s="620"/>
      <c r="BP38" s="620"/>
      <c r="BQ38" s="620"/>
      <c r="BR38" s="620"/>
      <c r="BS38" s="620"/>
      <c r="BT38" s="620"/>
      <c r="BU38" s="621"/>
      <c r="BV38" s="622">
        <v>3836</v>
      </c>
      <c r="BW38" s="623"/>
      <c r="BX38" s="623"/>
      <c r="BY38" s="623"/>
      <c r="BZ38" s="623"/>
      <c r="CA38" s="623"/>
      <c r="CB38" s="659"/>
      <c r="CD38" s="619" t="s">
        <v>326</v>
      </c>
      <c r="CE38" s="620"/>
      <c r="CF38" s="620"/>
      <c r="CG38" s="620"/>
      <c r="CH38" s="620"/>
      <c r="CI38" s="620"/>
      <c r="CJ38" s="620"/>
      <c r="CK38" s="620"/>
      <c r="CL38" s="620"/>
      <c r="CM38" s="620"/>
      <c r="CN38" s="620"/>
      <c r="CO38" s="620"/>
      <c r="CP38" s="620"/>
      <c r="CQ38" s="621"/>
      <c r="CR38" s="622">
        <v>1594320</v>
      </c>
      <c r="CS38" s="623"/>
      <c r="CT38" s="623"/>
      <c r="CU38" s="623"/>
      <c r="CV38" s="623"/>
      <c r="CW38" s="623"/>
      <c r="CX38" s="623"/>
      <c r="CY38" s="624"/>
      <c r="CZ38" s="625">
        <v>8.6</v>
      </c>
      <c r="DA38" s="637"/>
      <c r="DB38" s="637"/>
      <c r="DC38" s="638"/>
      <c r="DD38" s="628">
        <v>1272658</v>
      </c>
      <c r="DE38" s="623"/>
      <c r="DF38" s="623"/>
      <c r="DG38" s="623"/>
      <c r="DH38" s="623"/>
      <c r="DI38" s="623"/>
      <c r="DJ38" s="623"/>
      <c r="DK38" s="624"/>
      <c r="DL38" s="628">
        <v>1161779</v>
      </c>
      <c r="DM38" s="623"/>
      <c r="DN38" s="623"/>
      <c r="DO38" s="623"/>
      <c r="DP38" s="623"/>
      <c r="DQ38" s="623"/>
      <c r="DR38" s="623"/>
      <c r="DS38" s="623"/>
      <c r="DT38" s="623"/>
      <c r="DU38" s="623"/>
      <c r="DV38" s="624"/>
      <c r="DW38" s="625">
        <v>12.3</v>
      </c>
      <c r="DX38" s="637"/>
      <c r="DY38" s="637"/>
      <c r="DZ38" s="637"/>
      <c r="EA38" s="637"/>
      <c r="EB38" s="637"/>
      <c r="EC38" s="649"/>
    </row>
    <row r="39" spans="2:133" ht="11.25" customHeight="1" x14ac:dyDescent="0.15">
      <c r="B39" s="619" t="s">
        <v>327</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328</v>
      </c>
      <c r="AR39" s="656"/>
      <c r="AS39" s="656"/>
      <c r="AT39" s="656"/>
      <c r="AU39" s="656"/>
      <c r="AV39" s="656"/>
      <c r="AW39" s="656"/>
      <c r="AX39" s="656"/>
      <c r="AY39" s="657"/>
      <c r="AZ39" s="622">
        <v>306</v>
      </c>
      <c r="BA39" s="623"/>
      <c r="BB39" s="623"/>
      <c r="BC39" s="623"/>
      <c r="BD39" s="635"/>
      <c r="BE39" s="635"/>
      <c r="BF39" s="658"/>
      <c r="BG39" s="619" t="s">
        <v>329</v>
      </c>
      <c r="BH39" s="620"/>
      <c r="BI39" s="620"/>
      <c r="BJ39" s="620"/>
      <c r="BK39" s="620"/>
      <c r="BL39" s="620"/>
      <c r="BM39" s="620"/>
      <c r="BN39" s="620"/>
      <c r="BO39" s="620"/>
      <c r="BP39" s="620"/>
      <c r="BQ39" s="620"/>
      <c r="BR39" s="620"/>
      <c r="BS39" s="620"/>
      <c r="BT39" s="620"/>
      <c r="BU39" s="621"/>
      <c r="BV39" s="622">
        <v>5526</v>
      </c>
      <c r="BW39" s="623"/>
      <c r="BX39" s="623"/>
      <c r="BY39" s="623"/>
      <c r="BZ39" s="623"/>
      <c r="CA39" s="623"/>
      <c r="CB39" s="659"/>
      <c r="CD39" s="619" t="s">
        <v>330</v>
      </c>
      <c r="CE39" s="620"/>
      <c r="CF39" s="620"/>
      <c r="CG39" s="620"/>
      <c r="CH39" s="620"/>
      <c r="CI39" s="620"/>
      <c r="CJ39" s="620"/>
      <c r="CK39" s="620"/>
      <c r="CL39" s="620"/>
      <c r="CM39" s="620"/>
      <c r="CN39" s="620"/>
      <c r="CO39" s="620"/>
      <c r="CP39" s="620"/>
      <c r="CQ39" s="621"/>
      <c r="CR39" s="622">
        <v>1231330</v>
      </c>
      <c r="CS39" s="635"/>
      <c r="CT39" s="635"/>
      <c r="CU39" s="635"/>
      <c r="CV39" s="635"/>
      <c r="CW39" s="635"/>
      <c r="CX39" s="635"/>
      <c r="CY39" s="636"/>
      <c r="CZ39" s="625">
        <v>6.6</v>
      </c>
      <c r="DA39" s="637"/>
      <c r="DB39" s="637"/>
      <c r="DC39" s="638"/>
      <c r="DD39" s="628">
        <v>988680</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15">
      <c r="B40" s="619" t="s">
        <v>331</v>
      </c>
      <c r="C40" s="620"/>
      <c r="D40" s="620"/>
      <c r="E40" s="620"/>
      <c r="F40" s="620"/>
      <c r="G40" s="620"/>
      <c r="H40" s="620"/>
      <c r="I40" s="620"/>
      <c r="J40" s="620"/>
      <c r="K40" s="620"/>
      <c r="L40" s="620"/>
      <c r="M40" s="620"/>
      <c r="N40" s="620"/>
      <c r="O40" s="620"/>
      <c r="P40" s="620"/>
      <c r="Q40" s="621"/>
      <c r="R40" s="622">
        <v>14000</v>
      </c>
      <c r="S40" s="623"/>
      <c r="T40" s="623"/>
      <c r="U40" s="623"/>
      <c r="V40" s="623"/>
      <c r="W40" s="623"/>
      <c r="X40" s="623"/>
      <c r="Y40" s="624"/>
      <c r="Z40" s="660">
        <v>0.1</v>
      </c>
      <c r="AA40" s="660"/>
      <c r="AB40" s="660"/>
      <c r="AC40" s="660"/>
      <c r="AD40" s="661" t="s">
        <v>122</v>
      </c>
      <c r="AE40" s="661"/>
      <c r="AF40" s="661"/>
      <c r="AG40" s="661"/>
      <c r="AH40" s="661"/>
      <c r="AI40" s="661"/>
      <c r="AJ40" s="661"/>
      <c r="AK40" s="661"/>
      <c r="AL40" s="625" t="s">
        <v>122</v>
      </c>
      <c r="AM40" s="626"/>
      <c r="AN40" s="626"/>
      <c r="AO40" s="662"/>
      <c r="AQ40" s="655" t="s">
        <v>332</v>
      </c>
      <c r="AR40" s="656"/>
      <c r="AS40" s="656"/>
      <c r="AT40" s="656"/>
      <c r="AU40" s="656"/>
      <c r="AV40" s="656"/>
      <c r="AW40" s="656"/>
      <c r="AX40" s="656"/>
      <c r="AY40" s="657"/>
      <c r="AZ40" s="622" t="s">
        <v>122</v>
      </c>
      <c r="BA40" s="623"/>
      <c r="BB40" s="623"/>
      <c r="BC40" s="623"/>
      <c r="BD40" s="635"/>
      <c r="BE40" s="635"/>
      <c r="BF40" s="658"/>
      <c r="BG40" s="663" t="s">
        <v>333</v>
      </c>
      <c r="BH40" s="664"/>
      <c r="BI40" s="664"/>
      <c r="BJ40" s="664"/>
      <c r="BK40" s="664"/>
      <c r="BL40" s="221"/>
      <c r="BM40" s="620" t="s">
        <v>334</v>
      </c>
      <c r="BN40" s="620"/>
      <c r="BO40" s="620"/>
      <c r="BP40" s="620"/>
      <c r="BQ40" s="620"/>
      <c r="BR40" s="620"/>
      <c r="BS40" s="620"/>
      <c r="BT40" s="620"/>
      <c r="BU40" s="621"/>
      <c r="BV40" s="622">
        <v>78</v>
      </c>
      <c r="BW40" s="623"/>
      <c r="BX40" s="623"/>
      <c r="BY40" s="623"/>
      <c r="BZ40" s="623"/>
      <c r="CA40" s="623"/>
      <c r="CB40" s="659"/>
      <c r="CD40" s="619" t="s">
        <v>335</v>
      </c>
      <c r="CE40" s="620"/>
      <c r="CF40" s="620"/>
      <c r="CG40" s="620"/>
      <c r="CH40" s="620"/>
      <c r="CI40" s="620"/>
      <c r="CJ40" s="620"/>
      <c r="CK40" s="620"/>
      <c r="CL40" s="620"/>
      <c r="CM40" s="620"/>
      <c r="CN40" s="620"/>
      <c r="CO40" s="620"/>
      <c r="CP40" s="620"/>
      <c r="CQ40" s="621"/>
      <c r="CR40" s="622">
        <v>149611</v>
      </c>
      <c r="CS40" s="623"/>
      <c r="CT40" s="623"/>
      <c r="CU40" s="623"/>
      <c r="CV40" s="623"/>
      <c r="CW40" s="623"/>
      <c r="CX40" s="623"/>
      <c r="CY40" s="624"/>
      <c r="CZ40" s="625">
        <v>0.8</v>
      </c>
      <c r="DA40" s="637"/>
      <c r="DB40" s="637"/>
      <c r="DC40" s="638"/>
      <c r="DD40" s="628">
        <v>117216</v>
      </c>
      <c r="DE40" s="623"/>
      <c r="DF40" s="623"/>
      <c r="DG40" s="623"/>
      <c r="DH40" s="623"/>
      <c r="DI40" s="623"/>
      <c r="DJ40" s="623"/>
      <c r="DK40" s="624"/>
      <c r="DL40" s="628">
        <v>5068</v>
      </c>
      <c r="DM40" s="623"/>
      <c r="DN40" s="623"/>
      <c r="DO40" s="623"/>
      <c r="DP40" s="623"/>
      <c r="DQ40" s="623"/>
      <c r="DR40" s="623"/>
      <c r="DS40" s="623"/>
      <c r="DT40" s="623"/>
      <c r="DU40" s="623"/>
      <c r="DV40" s="624"/>
      <c r="DW40" s="625">
        <v>0.1</v>
      </c>
      <c r="DX40" s="637"/>
      <c r="DY40" s="637"/>
      <c r="DZ40" s="637"/>
      <c r="EA40" s="637"/>
      <c r="EB40" s="637"/>
      <c r="EC40" s="649"/>
    </row>
    <row r="41" spans="2:133" ht="11.25" customHeight="1" x14ac:dyDescent="0.15">
      <c r="B41" s="603" t="s">
        <v>336</v>
      </c>
      <c r="C41" s="604"/>
      <c r="D41" s="604"/>
      <c r="E41" s="604"/>
      <c r="F41" s="604"/>
      <c r="G41" s="604"/>
      <c r="H41" s="604"/>
      <c r="I41" s="604"/>
      <c r="J41" s="604"/>
      <c r="K41" s="604"/>
      <c r="L41" s="604"/>
      <c r="M41" s="604"/>
      <c r="N41" s="604"/>
      <c r="O41" s="604"/>
      <c r="P41" s="604"/>
      <c r="Q41" s="605"/>
      <c r="R41" s="606">
        <v>19938259</v>
      </c>
      <c r="S41" s="647"/>
      <c r="T41" s="647"/>
      <c r="U41" s="647"/>
      <c r="V41" s="647"/>
      <c r="W41" s="647"/>
      <c r="X41" s="647"/>
      <c r="Y41" s="650"/>
      <c r="Z41" s="651">
        <v>100</v>
      </c>
      <c r="AA41" s="651"/>
      <c r="AB41" s="651"/>
      <c r="AC41" s="651"/>
      <c r="AD41" s="652">
        <v>9421082</v>
      </c>
      <c r="AE41" s="652"/>
      <c r="AF41" s="652"/>
      <c r="AG41" s="652"/>
      <c r="AH41" s="652"/>
      <c r="AI41" s="652"/>
      <c r="AJ41" s="652"/>
      <c r="AK41" s="652"/>
      <c r="AL41" s="609">
        <v>100</v>
      </c>
      <c r="AM41" s="653"/>
      <c r="AN41" s="653"/>
      <c r="AO41" s="654"/>
      <c r="AQ41" s="655" t="s">
        <v>337</v>
      </c>
      <c r="AR41" s="656"/>
      <c r="AS41" s="656"/>
      <c r="AT41" s="656"/>
      <c r="AU41" s="656"/>
      <c r="AV41" s="656"/>
      <c r="AW41" s="656"/>
      <c r="AX41" s="656"/>
      <c r="AY41" s="657"/>
      <c r="AZ41" s="622">
        <v>388691</v>
      </c>
      <c r="BA41" s="623"/>
      <c r="BB41" s="623"/>
      <c r="BC41" s="623"/>
      <c r="BD41" s="635"/>
      <c r="BE41" s="635"/>
      <c r="BF41" s="658"/>
      <c r="BG41" s="663"/>
      <c r="BH41" s="664"/>
      <c r="BI41" s="664"/>
      <c r="BJ41" s="664"/>
      <c r="BK41" s="664"/>
      <c r="BL41" s="221"/>
      <c r="BM41" s="620" t="s">
        <v>338</v>
      </c>
      <c r="BN41" s="620"/>
      <c r="BO41" s="620"/>
      <c r="BP41" s="620"/>
      <c r="BQ41" s="620"/>
      <c r="BR41" s="620"/>
      <c r="BS41" s="620"/>
      <c r="BT41" s="620"/>
      <c r="BU41" s="621"/>
      <c r="BV41" s="622" t="s">
        <v>122</v>
      </c>
      <c r="BW41" s="623"/>
      <c r="BX41" s="623"/>
      <c r="BY41" s="623"/>
      <c r="BZ41" s="623"/>
      <c r="CA41" s="623"/>
      <c r="CB41" s="659"/>
      <c r="CD41" s="619" t="s">
        <v>339</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340</v>
      </c>
      <c r="AR42" s="668"/>
      <c r="AS42" s="668"/>
      <c r="AT42" s="668"/>
      <c r="AU42" s="668"/>
      <c r="AV42" s="668"/>
      <c r="AW42" s="668"/>
      <c r="AX42" s="668"/>
      <c r="AY42" s="669"/>
      <c r="AZ42" s="606">
        <v>1205323</v>
      </c>
      <c r="BA42" s="647"/>
      <c r="BB42" s="647"/>
      <c r="BC42" s="647"/>
      <c r="BD42" s="607"/>
      <c r="BE42" s="607"/>
      <c r="BF42" s="670"/>
      <c r="BG42" s="665"/>
      <c r="BH42" s="666"/>
      <c r="BI42" s="666"/>
      <c r="BJ42" s="666"/>
      <c r="BK42" s="666"/>
      <c r="BL42" s="222"/>
      <c r="BM42" s="604" t="s">
        <v>341</v>
      </c>
      <c r="BN42" s="604"/>
      <c r="BO42" s="604"/>
      <c r="BP42" s="604"/>
      <c r="BQ42" s="604"/>
      <c r="BR42" s="604"/>
      <c r="BS42" s="604"/>
      <c r="BT42" s="604"/>
      <c r="BU42" s="605"/>
      <c r="BV42" s="606">
        <v>456</v>
      </c>
      <c r="BW42" s="647"/>
      <c r="BX42" s="647"/>
      <c r="BY42" s="647"/>
      <c r="BZ42" s="647"/>
      <c r="CA42" s="647"/>
      <c r="CB42" s="648"/>
      <c r="CD42" s="619" t="s">
        <v>342</v>
      </c>
      <c r="CE42" s="620"/>
      <c r="CF42" s="620"/>
      <c r="CG42" s="620"/>
      <c r="CH42" s="620"/>
      <c r="CI42" s="620"/>
      <c r="CJ42" s="620"/>
      <c r="CK42" s="620"/>
      <c r="CL42" s="620"/>
      <c r="CM42" s="620"/>
      <c r="CN42" s="620"/>
      <c r="CO42" s="620"/>
      <c r="CP42" s="620"/>
      <c r="CQ42" s="621"/>
      <c r="CR42" s="622">
        <v>2708126</v>
      </c>
      <c r="CS42" s="635"/>
      <c r="CT42" s="635"/>
      <c r="CU42" s="635"/>
      <c r="CV42" s="635"/>
      <c r="CW42" s="635"/>
      <c r="CX42" s="635"/>
      <c r="CY42" s="636"/>
      <c r="CZ42" s="625">
        <v>14.5</v>
      </c>
      <c r="DA42" s="637"/>
      <c r="DB42" s="637"/>
      <c r="DC42" s="638"/>
      <c r="DD42" s="628">
        <v>712410</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212" t="s">
        <v>343</v>
      </c>
      <c r="CD43" s="619" t="s">
        <v>344</v>
      </c>
      <c r="CE43" s="620"/>
      <c r="CF43" s="620"/>
      <c r="CG43" s="620"/>
      <c r="CH43" s="620"/>
      <c r="CI43" s="620"/>
      <c r="CJ43" s="620"/>
      <c r="CK43" s="620"/>
      <c r="CL43" s="620"/>
      <c r="CM43" s="620"/>
      <c r="CN43" s="620"/>
      <c r="CO43" s="620"/>
      <c r="CP43" s="620"/>
      <c r="CQ43" s="621"/>
      <c r="CR43" s="622">
        <v>176898</v>
      </c>
      <c r="CS43" s="635"/>
      <c r="CT43" s="635"/>
      <c r="CU43" s="635"/>
      <c r="CV43" s="635"/>
      <c r="CW43" s="635"/>
      <c r="CX43" s="635"/>
      <c r="CY43" s="636"/>
      <c r="CZ43" s="625">
        <v>0.9</v>
      </c>
      <c r="DA43" s="637"/>
      <c r="DB43" s="637"/>
      <c r="DC43" s="638"/>
      <c r="DD43" s="628">
        <v>176898</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345</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293</v>
      </c>
      <c r="CE44" s="642"/>
      <c r="CF44" s="619" t="s">
        <v>346</v>
      </c>
      <c r="CG44" s="620"/>
      <c r="CH44" s="620"/>
      <c r="CI44" s="620"/>
      <c r="CJ44" s="620"/>
      <c r="CK44" s="620"/>
      <c r="CL44" s="620"/>
      <c r="CM44" s="620"/>
      <c r="CN44" s="620"/>
      <c r="CO44" s="620"/>
      <c r="CP44" s="620"/>
      <c r="CQ44" s="621"/>
      <c r="CR44" s="622">
        <v>2333846</v>
      </c>
      <c r="CS44" s="623"/>
      <c r="CT44" s="623"/>
      <c r="CU44" s="623"/>
      <c r="CV44" s="623"/>
      <c r="CW44" s="623"/>
      <c r="CX44" s="623"/>
      <c r="CY44" s="624"/>
      <c r="CZ44" s="625">
        <v>12.5</v>
      </c>
      <c r="DA44" s="626"/>
      <c r="DB44" s="626"/>
      <c r="DC44" s="627"/>
      <c r="DD44" s="628">
        <v>588415</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347</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348</v>
      </c>
      <c r="CG45" s="620"/>
      <c r="CH45" s="620"/>
      <c r="CI45" s="620"/>
      <c r="CJ45" s="620"/>
      <c r="CK45" s="620"/>
      <c r="CL45" s="620"/>
      <c r="CM45" s="620"/>
      <c r="CN45" s="620"/>
      <c r="CO45" s="620"/>
      <c r="CP45" s="620"/>
      <c r="CQ45" s="621"/>
      <c r="CR45" s="622">
        <v>843886</v>
      </c>
      <c r="CS45" s="635"/>
      <c r="CT45" s="635"/>
      <c r="CU45" s="635"/>
      <c r="CV45" s="635"/>
      <c r="CW45" s="635"/>
      <c r="CX45" s="635"/>
      <c r="CY45" s="636"/>
      <c r="CZ45" s="625">
        <v>4.5</v>
      </c>
      <c r="DA45" s="637"/>
      <c r="DB45" s="637"/>
      <c r="DC45" s="638"/>
      <c r="DD45" s="628">
        <v>169283</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23"/>
      <c r="CD46" s="643"/>
      <c r="CE46" s="644"/>
      <c r="CF46" s="619" t="s">
        <v>349</v>
      </c>
      <c r="CG46" s="620"/>
      <c r="CH46" s="620"/>
      <c r="CI46" s="620"/>
      <c r="CJ46" s="620"/>
      <c r="CK46" s="620"/>
      <c r="CL46" s="620"/>
      <c r="CM46" s="620"/>
      <c r="CN46" s="620"/>
      <c r="CO46" s="620"/>
      <c r="CP46" s="620"/>
      <c r="CQ46" s="621"/>
      <c r="CR46" s="622">
        <v>1462766</v>
      </c>
      <c r="CS46" s="623"/>
      <c r="CT46" s="623"/>
      <c r="CU46" s="623"/>
      <c r="CV46" s="623"/>
      <c r="CW46" s="623"/>
      <c r="CX46" s="623"/>
      <c r="CY46" s="624"/>
      <c r="CZ46" s="625">
        <v>7.8</v>
      </c>
      <c r="DA46" s="626"/>
      <c r="DB46" s="626"/>
      <c r="DC46" s="627"/>
      <c r="DD46" s="628">
        <v>405523</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23"/>
      <c r="CD47" s="643"/>
      <c r="CE47" s="644"/>
      <c r="CF47" s="619" t="s">
        <v>350</v>
      </c>
      <c r="CG47" s="620"/>
      <c r="CH47" s="620"/>
      <c r="CI47" s="620"/>
      <c r="CJ47" s="620"/>
      <c r="CK47" s="620"/>
      <c r="CL47" s="620"/>
      <c r="CM47" s="620"/>
      <c r="CN47" s="620"/>
      <c r="CO47" s="620"/>
      <c r="CP47" s="620"/>
      <c r="CQ47" s="621"/>
      <c r="CR47" s="622">
        <v>374280</v>
      </c>
      <c r="CS47" s="635"/>
      <c r="CT47" s="635"/>
      <c r="CU47" s="635"/>
      <c r="CV47" s="635"/>
      <c r="CW47" s="635"/>
      <c r="CX47" s="635"/>
      <c r="CY47" s="636"/>
      <c r="CZ47" s="625">
        <v>2</v>
      </c>
      <c r="DA47" s="637"/>
      <c r="DB47" s="637"/>
      <c r="DC47" s="638"/>
      <c r="DD47" s="628">
        <v>123995</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23"/>
      <c r="CD48" s="645"/>
      <c r="CE48" s="646"/>
      <c r="CF48" s="619" t="s">
        <v>351</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23"/>
      <c r="CD49" s="603" t="s">
        <v>352</v>
      </c>
      <c r="CE49" s="604"/>
      <c r="CF49" s="604"/>
      <c r="CG49" s="604"/>
      <c r="CH49" s="604"/>
      <c r="CI49" s="604"/>
      <c r="CJ49" s="604"/>
      <c r="CK49" s="604"/>
      <c r="CL49" s="604"/>
      <c r="CM49" s="604"/>
      <c r="CN49" s="604"/>
      <c r="CO49" s="604"/>
      <c r="CP49" s="604"/>
      <c r="CQ49" s="605"/>
      <c r="CR49" s="606">
        <v>18636090</v>
      </c>
      <c r="CS49" s="607"/>
      <c r="CT49" s="607"/>
      <c r="CU49" s="607"/>
      <c r="CV49" s="607"/>
      <c r="CW49" s="607"/>
      <c r="CX49" s="607"/>
      <c r="CY49" s="608"/>
      <c r="CZ49" s="609">
        <v>100</v>
      </c>
      <c r="DA49" s="610"/>
      <c r="DB49" s="610"/>
      <c r="DC49" s="611"/>
      <c r="DD49" s="612">
        <v>11785219</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HdVsTys7QwLc4Fl3/2Xn41Gw7SCRN6kP5eXQZGpBz/0zkq3rSjTnMoA1MdKQLwfAOSRpTsC1hRtN68gVSVhQPg==" saltValue="kRUhDuOk3XThs1rb9A90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8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1093" t="s">
        <v>353</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094" t="s">
        <v>354</v>
      </c>
      <c r="DK2" s="1095"/>
      <c r="DL2" s="1095"/>
      <c r="DM2" s="1095"/>
      <c r="DN2" s="1095"/>
      <c r="DO2" s="1096"/>
      <c r="DP2" s="226"/>
      <c r="DQ2" s="1094" t="s">
        <v>355</v>
      </c>
      <c r="DR2" s="1095"/>
      <c r="DS2" s="1095"/>
      <c r="DT2" s="1095"/>
      <c r="DU2" s="1095"/>
      <c r="DV2" s="1095"/>
      <c r="DW2" s="1095"/>
      <c r="DX2" s="1095"/>
      <c r="DY2" s="1095"/>
      <c r="DZ2" s="1096"/>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1062" t="s">
        <v>356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30"/>
      <c r="BA4" s="230"/>
      <c r="BB4" s="230"/>
      <c r="BC4" s="230"/>
      <c r="BD4" s="230"/>
      <c r="BE4" s="231"/>
      <c r="BF4" s="231"/>
      <c r="BG4" s="231"/>
      <c r="BH4" s="231"/>
      <c r="BI4" s="231"/>
      <c r="BJ4" s="231"/>
      <c r="BK4" s="231"/>
      <c r="BL4" s="231"/>
      <c r="BM4" s="231"/>
      <c r="BN4" s="231"/>
      <c r="BO4" s="231"/>
      <c r="BP4" s="231"/>
      <c r="BQ4" s="731" t="s">
        <v>357</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32"/>
    </row>
    <row r="5" spans="1:131" s="233" customFormat="1" ht="26.25" customHeight="1" x14ac:dyDescent="0.15">
      <c r="A5" s="996" t="s">
        <v>358</v>
      </c>
      <c r="B5" s="997"/>
      <c r="C5" s="997"/>
      <c r="D5" s="997"/>
      <c r="E5" s="997"/>
      <c r="F5" s="997"/>
      <c r="G5" s="997"/>
      <c r="H5" s="997"/>
      <c r="I5" s="997"/>
      <c r="J5" s="997"/>
      <c r="K5" s="997"/>
      <c r="L5" s="997"/>
      <c r="M5" s="997"/>
      <c r="N5" s="997"/>
      <c r="O5" s="997"/>
      <c r="P5" s="998"/>
      <c r="Q5" s="1002" t="s">
        <v>359</v>
      </c>
      <c r="R5" s="1003"/>
      <c r="S5" s="1003"/>
      <c r="T5" s="1003"/>
      <c r="U5" s="1004"/>
      <c r="V5" s="1002" t="s">
        <v>360</v>
      </c>
      <c r="W5" s="1003"/>
      <c r="X5" s="1003"/>
      <c r="Y5" s="1003"/>
      <c r="Z5" s="1004"/>
      <c r="AA5" s="1002" t="s">
        <v>361</v>
      </c>
      <c r="AB5" s="1003"/>
      <c r="AC5" s="1003"/>
      <c r="AD5" s="1003"/>
      <c r="AE5" s="1003"/>
      <c r="AF5" s="1097" t="s">
        <v>362</v>
      </c>
      <c r="AG5" s="1003"/>
      <c r="AH5" s="1003"/>
      <c r="AI5" s="1003"/>
      <c r="AJ5" s="1016"/>
      <c r="AK5" s="1003" t="s">
        <v>363</v>
      </c>
      <c r="AL5" s="1003"/>
      <c r="AM5" s="1003"/>
      <c r="AN5" s="1003"/>
      <c r="AO5" s="1004"/>
      <c r="AP5" s="1002" t="s">
        <v>364</v>
      </c>
      <c r="AQ5" s="1003"/>
      <c r="AR5" s="1003"/>
      <c r="AS5" s="1003"/>
      <c r="AT5" s="1004"/>
      <c r="AU5" s="1002" t="s">
        <v>365</v>
      </c>
      <c r="AV5" s="1003"/>
      <c r="AW5" s="1003"/>
      <c r="AX5" s="1003"/>
      <c r="AY5" s="1016"/>
      <c r="AZ5" s="230"/>
      <c r="BA5" s="230"/>
      <c r="BB5" s="230"/>
      <c r="BC5" s="230"/>
      <c r="BD5" s="230"/>
      <c r="BE5" s="231"/>
      <c r="BF5" s="231"/>
      <c r="BG5" s="231"/>
      <c r="BH5" s="231"/>
      <c r="BI5" s="231"/>
      <c r="BJ5" s="231"/>
      <c r="BK5" s="231"/>
      <c r="BL5" s="231"/>
      <c r="BM5" s="231"/>
      <c r="BN5" s="231"/>
      <c r="BO5" s="231"/>
      <c r="BP5" s="231"/>
      <c r="BQ5" s="996" t="s">
        <v>366</v>
      </c>
      <c r="BR5" s="997"/>
      <c r="BS5" s="997"/>
      <c r="BT5" s="997"/>
      <c r="BU5" s="997"/>
      <c r="BV5" s="997"/>
      <c r="BW5" s="997"/>
      <c r="BX5" s="997"/>
      <c r="BY5" s="997"/>
      <c r="BZ5" s="997"/>
      <c r="CA5" s="997"/>
      <c r="CB5" s="997"/>
      <c r="CC5" s="997"/>
      <c r="CD5" s="997"/>
      <c r="CE5" s="997"/>
      <c r="CF5" s="997"/>
      <c r="CG5" s="998"/>
      <c r="CH5" s="1002" t="s">
        <v>367</v>
      </c>
      <c r="CI5" s="1003"/>
      <c r="CJ5" s="1003"/>
      <c r="CK5" s="1003"/>
      <c r="CL5" s="1004"/>
      <c r="CM5" s="1002" t="s">
        <v>368</v>
      </c>
      <c r="CN5" s="1003"/>
      <c r="CO5" s="1003"/>
      <c r="CP5" s="1003"/>
      <c r="CQ5" s="1004"/>
      <c r="CR5" s="1002" t="s">
        <v>369</v>
      </c>
      <c r="CS5" s="1003"/>
      <c r="CT5" s="1003"/>
      <c r="CU5" s="1003"/>
      <c r="CV5" s="1004"/>
      <c r="CW5" s="1002" t="s">
        <v>370</v>
      </c>
      <c r="CX5" s="1003"/>
      <c r="CY5" s="1003"/>
      <c r="CZ5" s="1003"/>
      <c r="DA5" s="1004"/>
      <c r="DB5" s="1002" t="s">
        <v>371</v>
      </c>
      <c r="DC5" s="1003"/>
      <c r="DD5" s="1003"/>
      <c r="DE5" s="1003"/>
      <c r="DF5" s="1004"/>
      <c r="DG5" s="1087" t="s">
        <v>372</v>
      </c>
      <c r="DH5" s="1088"/>
      <c r="DI5" s="1088"/>
      <c r="DJ5" s="1088"/>
      <c r="DK5" s="1089"/>
      <c r="DL5" s="1087" t="s">
        <v>373</v>
      </c>
      <c r="DM5" s="1088"/>
      <c r="DN5" s="1088"/>
      <c r="DO5" s="1088"/>
      <c r="DP5" s="1089"/>
      <c r="DQ5" s="1002" t="s">
        <v>374</v>
      </c>
      <c r="DR5" s="1003"/>
      <c r="DS5" s="1003"/>
      <c r="DT5" s="1003"/>
      <c r="DU5" s="1004"/>
      <c r="DV5" s="1002" t="s">
        <v>365</v>
      </c>
      <c r="DW5" s="1003"/>
      <c r="DX5" s="1003"/>
      <c r="DY5" s="1003"/>
      <c r="DZ5" s="1016"/>
      <c r="EA5" s="232"/>
    </row>
    <row r="6" spans="1:131" s="233"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8"/>
      <c r="AG6" s="1006"/>
      <c r="AH6" s="1006"/>
      <c r="AI6" s="1006"/>
      <c r="AJ6" s="1017"/>
      <c r="AK6" s="1006"/>
      <c r="AL6" s="1006"/>
      <c r="AM6" s="1006"/>
      <c r="AN6" s="1006"/>
      <c r="AO6" s="1007"/>
      <c r="AP6" s="1005"/>
      <c r="AQ6" s="1006"/>
      <c r="AR6" s="1006"/>
      <c r="AS6" s="1006"/>
      <c r="AT6" s="1007"/>
      <c r="AU6" s="1005"/>
      <c r="AV6" s="1006"/>
      <c r="AW6" s="1006"/>
      <c r="AX6" s="1006"/>
      <c r="AY6" s="1017"/>
      <c r="AZ6" s="230"/>
      <c r="BA6" s="230"/>
      <c r="BB6" s="230"/>
      <c r="BC6" s="230"/>
      <c r="BD6" s="230"/>
      <c r="BE6" s="231"/>
      <c r="BF6" s="231"/>
      <c r="BG6" s="231"/>
      <c r="BH6" s="231"/>
      <c r="BI6" s="231"/>
      <c r="BJ6" s="231"/>
      <c r="BK6" s="231"/>
      <c r="BL6" s="231"/>
      <c r="BM6" s="231"/>
      <c r="BN6" s="231"/>
      <c r="BO6" s="231"/>
      <c r="BP6" s="231"/>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90"/>
      <c r="DH6" s="1091"/>
      <c r="DI6" s="1091"/>
      <c r="DJ6" s="1091"/>
      <c r="DK6" s="1092"/>
      <c r="DL6" s="1090"/>
      <c r="DM6" s="1091"/>
      <c r="DN6" s="1091"/>
      <c r="DO6" s="1091"/>
      <c r="DP6" s="1092"/>
      <c r="DQ6" s="1005"/>
      <c r="DR6" s="1006"/>
      <c r="DS6" s="1006"/>
      <c r="DT6" s="1006"/>
      <c r="DU6" s="1007"/>
      <c r="DV6" s="1005"/>
      <c r="DW6" s="1006"/>
      <c r="DX6" s="1006"/>
      <c r="DY6" s="1006"/>
      <c r="DZ6" s="1017"/>
      <c r="EA6" s="232"/>
    </row>
    <row r="7" spans="1:131" s="233" customFormat="1" ht="26.25" customHeight="1" thickTop="1" x14ac:dyDescent="0.15">
      <c r="A7" s="234">
        <v>1</v>
      </c>
      <c r="B7" s="1050" t="s">
        <v>375</v>
      </c>
      <c r="C7" s="1051"/>
      <c r="D7" s="1051"/>
      <c r="E7" s="1051"/>
      <c r="F7" s="1051"/>
      <c r="G7" s="1051"/>
      <c r="H7" s="1051"/>
      <c r="I7" s="1051"/>
      <c r="J7" s="1051"/>
      <c r="K7" s="1051"/>
      <c r="L7" s="1051"/>
      <c r="M7" s="1051"/>
      <c r="N7" s="1051"/>
      <c r="O7" s="1051"/>
      <c r="P7" s="1052"/>
      <c r="Q7" s="1105">
        <v>19938</v>
      </c>
      <c r="R7" s="1106"/>
      <c r="S7" s="1106"/>
      <c r="T7" s="1106"/>
      <c r="U7" s="1106"/>
      <c r="V7" s="1106">
        <v>18636</v>
      </c>
      <c r="W7" s="1106"/>
      <c r="X7" s="1106"/>
      <c r="Y7" s="1106"/>
      <c r="Z7" s="1106"/>
      <c r="AA7" s="1106">
        <f>Q7-V7</f>
        <v>1302</v>
      </c>
      <c r="AB7" s="1106"/>
      <c r="AC7" s="1106"/>
      <c r="AD7" s="1106"/>
      <c r="AE7" s="1107"/>
      <c r="AF7" s="1108">
        <v>1032</v>
      </c>
      <c r="AG7" s="1109"/>
      <c r="AH7" s="1109"/>
      <c r="AI7" s="1109"/>
      <c r="AJ7" s="1110"/>
      <c r="AK7" s="1111">
        <v>0</v>
      </c>
      <c r="AL7" s="1112"/>
      <c r="AM7" s="1112"/>
      <c r="AN7" s="1112"/>
      <c r="AO7" s="1112"/>
      <c r="AP7" s="1112">
        <v>13253</v>
      </c>
      <c r="AQ7" s="1112"/>
      <c r="AR7" s="1112"/>
      <c r="AS7" s="1112"/>
      <c r="AT7" s="1112"/>
      <c r="AU7" s="1113"/>
      <c r="AV7" s="1113"/>
      <c r="AW7" s="1113"/>
      <c r="AX7" s="1113"/>
      <c r="AY7" s="1114"/>
      <c r="AZ7" s="230"/>
      <c r="BA7" s="230"/>
      <c r="BB7" s="230"/>
      <c r="BC7" s="230"/>
      <c r="BD7" s="230"/>
      <c r="BE7" s="231"/>
      <c r="BF7" s="231"/>
      <c r="BG7" s="231"/>
      <c r="BH7" s="231"/>
      <c r="BI7" s="231"/>
      <c r="BJ7" s="231"/>
      <c r="BK7" s="231"/>
      <c r="BL7" s="231"/>
      <c r="BM7" s="231"/>
      <c r="BN7" s="231"/>
      <c r="BO7" s="231"/>
      <c r="BP7" s="231"/>
      <c r="BQ7" s="234">
        <v>1</v>
      </c>
      <c r="BR7" s="235"/>
      <c r="BS7" s="1102" t="s">
        <v>548</v>
      </c>
      <c r="BT7" s="1103"/>
      <c r="BU7" s="1103"/>
      <c r="BV7" s="1103"/>
      <c r="BW7" s="1103"/>
      <c r="BX7" s="1103"/>
      <c r="BY7" s="1103"/>
      <c r="BZ7" s="1103"/>
      <c r="CA7" s="1103"/>
      <c r="CB7" s="1103"/>
      <c r="CC7" s="1103"/>
      <c r="CD7" s="1103"/>
      <c r="CE7" s="1103"/>
      <c r="CF7" s="1103"/>
      <c r="CG7" s="1115"/>
      <c r="CH7" s="1099">
        <v>0</v>
      </c>
      <c r="CI7" s="1100"/>
      <c r="CJ7" s="1100"/>
      <c r="CK7" s="1100"/>
      <c r="CL7" s="1101"/>
      <c r="CM7" s="1099">
        <v>4</v>
      </c>
      <c r="CN7" s="1100"/>
      <c r="CO7" s="1100"/>
      <c r="CP7" s="1100"/>
      <c r="CQ7" s="1101"/>
      <c r="CR7" s="1099">
        <v>2</v>
      </c>
      <c r="CS7" s="1100"/>
      <c r="CT7" s="1100"/>
      <c r="CU7" s="1100"/>
      <c r="CV7" s="1101"/>
      <c r="CW7" s="1099" t="s">
        <v>554</v>
      </c>
      <c r="CX7" s="1100"/>
      <c r="CY7" s="1100"/>
      <c r="CZ7" s="1100"/>
      <c r="DA7" s="1101"/>
      <c r="DB7" s="1099" t="s">
        <v>554</v>
      </c>
      <c r="DC7" s="1100"/>
      <c r="DD7" s="1100"/>
      <c r="DE7" s="1100"/>
      <c r="DF7" s="1101"/>
      <c r="DG7" s="1099" t="s">
        <v>554</v>
      </c>
      <c r="DH7" s="1100"/>
      <c r="DI7" s="1100"/>
      <c r="DJ7" s="1100"/>
      <c r="DK7" s="1101"/>
      <c r="DL7" s="1099" t="s">
        <v>554</v>
      </c>
      <c r="DM7" s="1100"/>
      <c r="DN7" s="1100"/>
      <c r="DO7" s="1100"/>
      <c r="DP7" s="1101"/>
      <c r="DQ7" s="1099" t="s">
        <v>554</v>
      </c>
      <c r="DR7" s="1100"/>
      <c r="DS7" s="1100"/>
      <c r="DT7" s="1100"/>
      <c r="DU7" s="1101"/>
      <c r="DV7" s="1102"/>
      <c r="DW7" s="1103"/>
      <c r="DX7" s="1103"/>
      <c r="DY7" s="1103"/>
      <c r="DZ7" s="1104"/>
      <c r="EA7" s="232"/>
    </row>
    <row r="8" spans="1:131" s="233" customFormat="1" ht="26.25" customHeight="1" x14ac:dyDescent="0.15">
      <c r="A8" s="236">
        <v>2</v>
      </c>
      <c r="B8" s="1031"/>
      <c r="C8" s="1032"/>
      <c r="D8" s="1032"/>
      <c r="E8" s="1032"/>
      <c r="F8" s="1032"/>
      <c r="G8" s="1032"/>
      <c r="H8" s="1032"/>
      <c r="I8" s="1032"/>
      <c r="J8" s="1032"/>
      <c r="K8" s="1032"/>
      <c r="L8" s="1032"/>
      <c r="M8" s="1032"/>
      <c r="N8" s="1032"/>
      <c r="O8" s="1032"/>
      <c r="P8" s="1033"/>
      <c r="Q8" s="1039"/>
      <c r="R8" s="1040"/>
      <c r="S8" s="1040"/>
      <c r="T8" s="1040"/>
      <c r="U8" s="1040"/>
      <c r="V8" s="1040"/>
      <c r="W8" s="1040"/>
      <c r="X8" s="1040"/>
      <c r="Y8" s="1040"/>
      <c r="Z8" s="1040"/>
      <c r="AA8" s="1040"/>
      <c r="AB8" s="1040"/>
      <c r="AC8" s="1040"/>
      <c r="AD8" s="1040"/>
      <c r="AE8" s="1041"/>
      <c r="AF8" s="1036"/>
      <c r="AG8" s="1037"/>
      <c r="AH8" s="1037"/>
      <c r="AI8" s="1037"/>
      <c r="AJ8" s="1038"/>
      <c r="AK8" s="1083"/>
      <c r="AL8" s="1084"/>
      <c r="AM8" s="1084"/>
      <c r="AN8" s="1084"/>
      <c r="AO8" s="1084"/>
      <c r="AP8" s="1084"/>
      <c r="AQ8" s="1084"/>
      <c r="AR8" s="1084"/>
      <c r="AS8" s="1084"/>
      <c r="AT8" s="1084"/>
      <c r="AU8" s="1085"/>
      <c r="AV8" s="1085"/>
      <c r="AW8" s="1085"/>
      <c r="AX8" s="1085"/>
      <c r="AY8" s="1086"/>
      <c r="AZ8" s="230"/>
      <c r="BA8" s="230"/>
      <c r="BB8" s="230"/>
      <c r="BC8" s="230"/>
      <c r="BD8" s="230"/>
      <c r="BE8" s="231"/>
      <c r="BF8" s="231"/>
      <c r="BG8" s="231"/>
      <c r="BH8" s="231"/>
      <c r="BI8" s="231"/>
      <c r="BJ8" s="231"/>
      <c r="BK8" s="231"/>
      <c r="BL8" s="231"/>
      <c r="BM8" s="231"/>
      <c r="BN8" s="231"/>
      <c r="BO8" s="231"/>
      <c r="BP8" s="231"/>
      <c r="BQ8" s="236">
        <v>2</v>
      </c>
      <c r="BR8" s="237"/>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32"/>
    </row>
    <row r="9" spans="1:131" s="233" customFormat="1" ht="26.25" customHeight="1" x14ac:dyDescent="0.15">
      <c r="A9" s="23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3"/>
      <c r="AL9" s="1084"/>
      <c r="AM9" s="1084"/>
      <c r="AN9" s="1084"/>
      <c r="AO9" s="1084"/>
      <c r="AP9" s="1084"/>
      <c r="AQ9" s="1084"/>
      <c r="AR9" s="1084"/>
      <c r="AS9" s="1084"/>
      <c r="AT9" s="1084"/>
      <c r="AU9" s="1085"/>
      <c r="AV9" s="1085"/>
      <c r="AW9" s="1085"/>
      <c r="AX9" s="1085"/>
      <c r="AY9" s="1086"/>
      <c r="AZ9" s="230"/>
      <c r="BA9" s="230"/>
      <c r="BB9" s="230"/>
      <c r="BC9" s="230"/>
      <c r="BD9" s="230"/>
      <c r="BE9" s="231"/>
      <c r="BF9" s="231"/>
      <c r="BG9" s="231"/>
      <c r="BH9" s="231"/>
      <c r="BI9" s="231"/>
      <c r="BJ9" s="231"/>
      <c r="BK9" s="231"/>
      <c r="BL9" s="231"/>
      <c r="BM9" s="231"/>
      <c r="BN9" s="231"/>
      <c r="BO9" s="231"/>
      <c r="BP9" s="231"/>
      <c r="BQ9" s="236">
        <v>3</v>
      </c>
      <c r="BR9" s="237"/>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32"/>
    </row>
    <row r="10" spans="1:131" s="233" customFormat="1" ht="26.25" customHeight="1" x14ac:dyDescent="0.15">
      <c r="A10" s="23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3"/>
      <c r="AL10" s="1084"/>
      <c r="AM10" s="1084"/>
      <c r="AN10" s="1084"/>
      <c r="AO10" s="1084"/>
      <c r="AP10" s="1084"/>
      <c r="AQ10" s="1084"/>
      <c r="AR10" s="1084"/>
      <c r="AS10" s="1084"/>
      <c r="AT10" s="1084"/>
      <c r="AU10" s="1085"/>
      <c r="AV10" s="1085"/>
      <c r="AW10" s="1085"/>
      <c r="AX10" s="1085"/>
      <c r="AY10" s="1086"/>
      <c r="AZ10" s="230"/>
      <c r="BA10" s="230"/>
      <c r="BB10" s="230"/>
      <c r="BC10" s="230"/>
      <c r="BD10" s="230"/>
      <c r="BE10" s="231"/>
      <c r="BF10" s="231"/>
      <c r="BG10" s="231"/>
      <c r="BH10" s="231"/>
      <c r="BI10" s="231"/>
      <c r="BJ10" s="231"/>
      <c r="BK10" s="231"/>
      <c r="BL10" s="231"/>
      <c r="BM10" s="231"/>
      <c r="BN10" s="231"/>
      <c r="BO10" s="231"/>
      <c r="BP10" s="231"/>
      <c r="BQ10" s="236">
        <v>4</v>
      </c>
      <c r="BR10" s="237"/>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32"/>
    </row>
    <row r="11" spans="1:131" s="233" customFormat="1" ht="26.25" customHeight="1" x14ac:dyDescent="0.15">
      <c r="A11" s="23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3"/>
      <c r="AL11" s="1084"/>
      <c r="AM11" s="1084"/>
      <c r="AN11" s="1084"/>
      <c r="AO11" s="1084"/>
      <c r="AP11" s="1084"/>
      <c r="AQ11" s="1084"/>
      <c r="AR11" s="1084"/>
      <c r="AS11" s="1084"/>
      <c r="AT11" s="1084"/>
      <c r="AU11" s="1085"/>
      <c r="AV11" s="1085"/>
      <c r="AW11" s="1085"/>
      <c r="AX11" s="1085"/>
      <c r="AY11" s="1086"/>
      <c r="AZ11" s="230"/>
      <c r="BA11" s="230"/>
      <c r="BB11" s="230"/>
      <c r="BC11" s="230"/>
      <c r="BD11" s="230"/>
      <c r="BE11" s="231"/>
      <c r="BF11" s="231"/>
      <c r="BG11" s="231"/>
      <c r="BH11" s="231"/>
      <c r="BI11" s="231"/>
      <c r="BJ11" s="231"/>
      <c r="BK11" s="231"/>
      <c r="BL11" s="231"/>
      <c r="BM11" s="231"/>
      <c r="BN11" s="231"/>
      <c r="BO11" s="231"/>
      <c r="BP11" s="231"/>
      <c r="BQ11" s="236">
        <v>5</v>
      </c>
      <c r="BR11" s="237"/>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2"/>
    </row>
    <row r="12" spans="1:131" s="233" customFormat="1" ht="26.25" customHeight="1" x14ac:dyDescent="0.15">
      <c r="A12" s="23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3"/>
      <c r="AL12" s="1084"/>
      <c r="AM12" s="1084"/>
      <c r="AN12" s="1084"/>
      <c r="AO12" s="1084"/>
      <c r="AP12" s="1084"/>
      <c r="AQ12" s="1084"/>
      <c r="AR12" s="1084"/>
      <c r="AS12" s="1084"/>
      <c r="AT12" s="1084"/>
      <c r="AU12" s="1085"/>
      <c r="AV12" s="1085"/>
      <c r="AW12" s="1085"/>
      <c r="AX12" s="1085"/>
      <c r="AY12" s="1086"/>
      <c r="AZ12" s="230"/>
      <c r="BA12" s="230"/>
      <c r="BB12" s="230"/>
      <c r="BC12" s="230"/>
      <c r="BD12" s="230"/>
      <c r="BE12" s="231"/>
      <c r="BF12" s="231"/>
      <c r="BG12" s="231"/>
      <c r="BH12" s="231"/>
      <c r="BI12" s="231"/>
      <c r="BJ12" s="231"/>
      <c r="BK12" s="231"/>
      <c r="BL12" s="231"/>
      <c r="BM12" s="231"/>
      <c r="BN12" s="231"/>
      <c r="BO12" s="231"/>
      <c r="BP12" s="231"/>
      <c r="BQ12" s="236">
        <v>6</v>
      </c>
      <c r="BR12" s="237"/>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2"/>
    </row>
    <row r="13" spans="1:131" s="233" customFormat="1" ht="26.25" customHeight="1" x14ac:dyDescent="0.15">
      <c r="A13" s="23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3"/>
      <c r="AL13" s="1084"/>
      <c r="AM13" s="1084"/>
      <c r="AN13" s="1084"/>
      <c r="AO13" s="1084"/>
      <c r="AP13" s="1084"/>
      <c r="AQ13" s="1084"/>
      <c r="AR13" s="1084"/>
      <c r="AS13" s="1084"/>
      <c r="AT13" s="1084"/>
      <c r="AU13" s="1085"/>
      <c r="AV13" s="1085"/>
      <c r="AW13" s="1085"/>
      <c r="AX13" s="1085"/>
      <c r="AY13" s="1086"/>
      <c r="AZ13" s="230"/>
      <c r="BA13" s="230"/>
      <c r="BB13" s="230"/>
      <c r="BC13" s="230"/>
      <c r="BD13" s="230"/>
      <c r="BE13" s="231"/>
      <c r="BF13" s="231"/>
      <c r="BG13" s="231"/>
      <c r="BH13" s="231"/>
      <c r="BI13" s="231"/>
      <c r="BJ13" s="231"/>
      <c r="BK13" s="231"/>
      <c r="BL13" s="231"/>
      <c r="BM13" s="231"/>
      <c r="BN13" s="231"/>
      <c r="BO13" s="231"/>
      <c r="BP13" s="231"/>
      <c r="BQ13" s="236">
        <v>7</v>
      </c>
      <c r="BR13" s="237"/>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2"/>
    </row>
    <row r="14" spans="1:131" s="233" customFormat="1" ht="26.25" customHeight="1" x14ac:dyDescent="0.15">
      <c r="A14" s="23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3"/>
      <c r="AL14" s="1084"/>
      <c r="AM14" s="1084"/>
      <c r="AN14" s="1084"/>
      <c r="AO14" s="1084"/>
      <c r="AP14" s="1084"/>
      <c r="AQ14" s="1084"/>
      <c r="AR14" s="1084"/>
      <c r="AS14" s="1084"/>
      <c r="AT14" s="1084"/>
      <c r="AU14" s="1085"/>
      <c r="AV14" s="1085"/>
      <c r="AW14" s="1085"/>
      <c r="AX14" s="1085"/>
      <c r="AY14" s="1086"/>
      <c r="AZ14" s="230"/>
      <c r="BA14" s="230"/>
      <c r="BB14" s="230"/>
      <c r="BC14" s="230"/>
      <c r="BD14" s="230"/>
      <c r="BE14" s="231"/>
      <c r="BF14" s="231"/>
      <c r="BG14" s="231"/>
      <c r="BH14" s="231"/>
      <c r="BI14" s="231"/>
      <c r="BJ14" s="231"/>
      <c r="BK14" s="231"/>
      <c r="BL14" s="231"/>
      <c r="BM14" s="231"/>
      <c r="BN14" s="231"/>
      <c r="BO14" s="231"/>
      <c r="BP14" s="231"/>
      <c r="BQ14" s="236">
        <v>8</v>
      </c>
      <c r="BR14" s="237"/>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2"/>
    </row>
    <row r="15" spans="1:131" s="233" customFormat="1" ht="26.25" customHeight="1" x14ac:dyDescent="0.15">
      <c r="A15" s="23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3"/>
      <c r="AL15" s="1084"/>
      <c r="AM15" s="1084"/>
      <c r="AN15" s="1084"/>
      <c r="AO15" s="1084"/>
      <c r="AP15" s="1084"/>
      <c r="AQ15" s="1084"/>
      <c r="AR15" s="1084"/>
      <c r="AS15" s="1084"/>
      <c r="AT15" s="1084"/>
      <c r="AU15" s="1085"/>
      <c r="AV15" s="1085"/>
      <c r="AW15" s="1085"/>
      <c r="AX15" s="1085"/>
      <c r="AY15" s="1086"/>
      <c r="AZ15" s="230"/>
      <c r="BA15" s="230"/>
      <c r="BB15" s="230"/>
      <c r="BC15" s="230"/>
      <c r="BD15" s="230"/>
      <c r="BE15" s="231"/>
      <c r="BF15" s="231"/>
      <c r="BG15" s="231"/>
      <c r="BH15" s="231"/>
      <c r="BI15" s="231"/>
      <c r="BJ15" s="231"/>
      <c r="BK15" s="231"/>
      <c r="BL15" s="231"/>
      <c r="BM15" s="231"/>
      <c r="BN15" s="231"/>
      <c r="BO15" s="231"/>
      <c r="BP15" s="231"/>
      <c r="BQ15" s="236">
        <v>9</v>
      </c>
      <c r="BR15" s="237"/>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2"/>
    </row>
    <row r="16" spans="1:131" s="233" customFormat="1" ht="26.25" customHeight="1" x14ac:dyDescent="0.15">
      <c r="A16" s="23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3"/>
      <c r="AL16" s="1084"/>
      <c r="AM16" s="1084"/>
      <c r="AN16" s="1084"/>
      <c r="AO16" s="1084"/>
      <c r="AP16" s="1084"/>
      <c r="AQ16" s="1084"/>
      <c r="AR16" s="1084"/>
      <c r="AS16" s="1084"/>
      <c r="AT16" s="1084"/>
      <c r="AU16" s="1085"/>
      <c r="AV16" s="1085"/>
      <c r="AW16" s="1085"/>
      <c r="AX16" s="1085"/>
      <c r="AY16" s="1086"/>
      <c r="AZ16" s="230"/>
      <c r="BA16" s="230"/>
      <c r="BB16" s="230"/>
      <c r="BC16" s="230"/>
      <c r="BD16" s="230"/>
      <c r="BE16" s="231"/>
      <c r="BF16" s="231"/>
      <c r="BG16" s="231"/>
      <c r="BH16" s="231"/>
      <c r="BI16" s="231"/>
      <c r="BJ16" s="231"/>
      <c r="BK16" s="231"/>
      <c r="BL16" s="231"/>
      <c r="BM16" s="231"/>
      <c r="BN16" s="231"/>
      <c r="BO16" s="231"/>
      <c r="BP16" s="231"/>
      <c r="BQ16" s="236">
        <v>10</v>
      </c>
      <c r="BR16" s="237"/>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2"/>
    </row>
    <row r="17" spans="1:131" s="233" customFormat="1" ht="26.25" customHeight="1" x14ac:dyDescent="0.15">
      <c r="A17" s="23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3"/>
      <c r="AL17" s="1084"/>
      <c r="AM17" s="1084"/>
      <c r="AN17" s="1084"/>
      <c r="AO17" s="1084"/>
      <c r="AP17" s="1084"/>
      <c r="AQ17" s="1084"/>
      <c r="AR17" s="1084"/>
      <c r="AS17" s="1084"/>
      <c r="AT17" s="1084"/>
      <c r="AU17" s="1085"/>
      <c r="AV17" s="1085"/>
      <c r="AW17" s="1085"/>
      <c r="AX17" s="1085"/>
      <c r="AY17" s="1086"/>
      <c r="AZ17" s="230"/>
      <c r="BA17" s="230"/>
      <c r="BB17" s="230"/>
      <c r="BC17" s="230"/>
      <c r="BD17" s="230"/>
      <c r="BE17" s="231"/>
      <c r="BF17" s="231"/>
      <c r="BG17" s="231"/>
      <c r="BH17" s="231"/>
      <c r="BI17" s="231"/>
      <c r="BJ17" s="231"/>
      <c r="BK17" s="231"/>
      <c r="BL17" s="231"/>
      <c r="BM17" s="231"/>
      <c r="BN17" s="231"/>
      <c r="BO17" s="231"/>
      <c r="BP17" s="231"/>
      <c r="BQ17" s="236">
        <v>11</v>
      </c>
      <c r="BR17" s="237"/>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2"/>
    </row>
    <row r="18" spans="1:131" s="233" customFormat="1" ht="26.25" customHeight="1" x14ac:dyDescent="0.15">
      <c r="A18" s="23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3"/>
      <c r="AL18" s="1084"/>
      <c r="AM18" s="1084"/>
      <c r="AN18" s="1084"/>
      <c r="AO18" s="1084"/>
      <c r="AP18" s="1084"/>
      <c r="AQ18" s="1084"/>
      <c r="AR18" s="1084"/>
      <c r="AS18" s="1084"/>
      <c r="AT18" s="1084"/>
      <c r="AU18" s="1085"/>
      <c r="AV18" s="1085"/>
      <c r="AW18" s="1085"/>
      <c r="AX18" s="1085"/>
      <c r="AY18" s="1086"/>
      <c r="AZ18" s="230"/>
      <c r="BA18" s="230"/>
      <c r="BB18" s="230"/>
      <c r="BC18" s="230"/>
      <c r="BD18" s="230"/>
      <c r="BE18" s="231"/>
      <c r="BF18" s="231"/>
      <c r="BG18" s="231"/>
      <c r="BH18" s="231"/>
      <c r="BI18" s="231"/>
      <c r="BJ18" s="231"/>
      <c r="BK18" s="231"/>
      <c r="BL18" s="231"/>
      <c r="BM18" s="231"/>
      <c r="BN18" s="231"/>
      <c r="BO18" s="231"/>
      <c r="BP18" s="231"/>
      <c r="BQ18" s="236">
        <v>12</v>
      </c>
      <c r="BR18" s="237"/>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2"/>
    </row>
    <row r="19" spans="1:131" s="233" customFormat="1" ht="26.25" customHeight="1" x14ac:dyDescent="0.15">
      <c r="A19" s="23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3"/>
      <c r="AL19" s="1084"/>
      <c r="AM19" s="1084"/>
      <c r="AN19" s="1084"/>
      <c r="AO19" s="1084"/>
      <c r="AP19" s="1084"/>
      <c r="AQ19" s="1084"/>
      <c r="AR19" s="1084"/>
      <c r="AS19" s="1084"/>
      <c r="AT19" s="1084"/>
      <c r="AU19" s="1085"/>
      <c r="AV19" s="1085"/>
      <c r="AW19" s="1085"/>
      <c r="AX19" s="1085"/>
      <c r="AY19" s="1086"/>
      <c r="AZ19" s="230"/>
      <c r="BA19" s="230"/>
      <c r="BB19" s="230"/>
      <c r="BC19" s="230"/>
      <c r="BD19" s="230"/>
      <c r="BE19" s="231"/>
      <c r="BF19" s="231"/>
      <c r="BG19" s="231"/>
      <c r="BH19" s="231"/>
      <c r="BI19" s="231"/>
      <c r="BJ19" s="231"/>
      <c r="BK19" s="231"/>
      <c r="BL19" s="231"/>
      <c r="BM19" s="231"/>
      <c r="BN19" s="231"/>
      <c r="BO19" s="231"/>
      <c r="BP19" s="231"/>
      <c r="BQ19" s="236">
        <v>13</v>
      </c>
      <c r="BR19" s="237"/>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2"/>
    </row>
    <row r="20" spans="1:131" s="233" customFormat="1" ht="26.25" customHeight="1" x14ac:dyDescent="0.15">
      <c r="A20" s="23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3"/>
      <c r="AL20" s="1084"/>
      <c r="AM20" s="1084"/>
      <c r="AN20" s="1084"/>
      <c r="AO20" s="1084"/>
      <c r="AP20" s="1084"/>
      <c r="AQ20" s="1084"/>
      <c r="AR20" s="1084"/>
      <c r="AS20" s="1084"/>
      <c r="AT20" s="1084"/>
      <c r="AU20" s="1085"/>
      <c r="AV20" s="1085"/>
      <c r="AW20" s="1085"/>
      <c r="AX20" s="1085"/>
      <c r="AY20" s="1086"/>
      <c r="AZ20" s="230"/>
      <c r="BA20" s="230"/>
      <c r="BB20" s="230"/>
      <c r="BC20" s="230"/>
      <c r="BD20" s="230"/>
      <c r="BE20" s="231"/>
      <c r="BF20" s="231"/>
      <c r="BG20" s="231"/>
      <c r="BH20" s="231"/>
      <c r="BI20" s="231"/>
      <c r="BJ20" s="231"/>
      <c r="BK20" s="231"/>
      <c r="BL20" s="231"/>
      <c r="BM20" s="231"/>
      <c r="BN20" s="231"/>
      <c r="BO20" s="231"/>
      <c r="BP20" s="231"/>
      <c r="BQ20" s="236">
        <v>14</v>
      </c>
      <c r="BR20" s="237"/>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2"/>
    </row>
    <row r="21" spans="1:131" s="233" customFormat="1" ht="26.25" customHeight="1" thickBot="1" x14ac:dyDescent="0.2">
      <c r="A21" s="23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3"/>
      <c r="AL21" s="1084"/>
      <c r="AM21" s="1084"/>
      <c r="AN21" s="1084"/>
      <c r="AO21" s="1084"/>
      <c r="AP21" s="1084"/>
      <c r="AQ21" s="1084"/>
      <c r="AR21" s="1084"/>
      <c r="AS21" s="1084"/>
      <c r="AT21" s="1084"/>
      <c r="AU21" s="1085"/>
      <c r="AV21" s="1085"/>
      <c r="AW21" s="1085"/>
      <c r="AX21" s="1085"/>
      <c r="AY21" s="1086"/>
      <c r="AZ21" s="230"/>
      <c r="BA21" s="230"/>
      <c r="BB21" s="230"/>
      <c r="BC21" s="230"/>
      <c r="BD21" s="230"/>
      <c r="BE21" s="231"/>
      <c r="BF21" s="231"/>
      <c r="BG21" s="231"/>
      <c r="BH21" s="231"/>
      <c r="BI21" s="231"/>
      <c r="BJ21" s="231"/>
      <c r="BK21" s="231"/>
      <c r="BL21" s="231"/>
      <c r="BM21" s="231"/>
      <c r="BN21" s="231"/>
      <c r="BO21" s="231"/>
      <c r="BP21" s="231"/>
      <c r="BQ21" s="236">
        <v>15</v>
      </c>
      <c r="BR21" s="237"/>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2"/>
    </row>
    <row r="22" spans="1:131" s="233" customFormat="1" ht="26.25" customHeight="1" x14ac:dyDescent="0.15">
      <c r="A22" s="236">
        <v>16</v>
      </c>
      <c r="B22" s="1031"/>
      <c r="C22" s="1032"/>
      <c r="D22" s="1032"/>
      <c r="E22" s="1032"/>
      <c r="F22" s="1032"/>
      <c r="G22" s="1032"/>
      <c r="H22" s="1032"/>
      <c r="I22" s="1032"/>
      <c r="J22" s="1032"/>
      <c r="K22" s="1032"/>
      <c r="L22" s="1032"/>
      <c r="M22" s="1032"/>
      <c r="N22" s="1032"/>
      <c r="O22" s="1032"/>
      <c r="P22" s="1033"/>
      <c r="Q22" s="1076"/>
      <c r="R22" s="1077"/>
      <c r="S22" s="1077"/>
      <c r="T22" s="1077"/>
      <c r="U22" s="1077"/>
      <c r="V22" s="1077"/>
      <c r="W22" s="1077"/>
      <c r="X22" s="1077"/>
      <c r="Y22" s="1077"/>
      <c r="Z22" s="1077"/>
      <c r="AA22" s="1077"/>
      <c r="AB22" s="1077"/>
      <c r="AC22" s="1077"/>
      <c r="AD22" s="1077"/>
      <c r="AE22" s="1078"/>
      <c r="AF22" s="1036"/>
      <c r="AG22" s="1037"/>
      <c r="AH22" s="1037"/>
      <c r="AI22" s="1037"/>
      <c r="AJ22" s="1038"/>
      <c r="AK22" s="1079"/>
      <c r="AL22" s="1080"/>
      <c r="AM22" s="1080"/>
      <c r="AN22" s="1080"/>
      <c r="AO22" s="1080"/>
      <c r="AP22" s="1080"/>
      <c r="AQ22" s="1080"/>
      <c r="AR22" s="1080"/>
      <c r="AS22" s="1080"/>
      <c r="AT22" s="1080"/>
      <c r="AU22" s="1081"/>
      <c r="AV22" s="1081"/>
      <c r="AW22" s="1081"/>
      <c r="AX22" s="1081"/>
      <c r="AY22" s="1082"/>
      <c r="AZ22" s="1029" t="s">
        <v>376</v>
      </c>
      <c r="BA22" s="1029"/>
      <c r="BB22" s="1029"/>
      <c r="BC22" s="1029"/>
      <c r="BD22" s="1030"/>
      <c r="BE22" s="231"/>
      <c r="BF22" s="231"/>
      <c r="BG22" s="231"/>
      <c r="BH22" s="231"/>
      <c r="BI22" s="231"/>
      <c r="BJ22" s="231"/>
      <c r="BK22" s="231"/>
      <c r="BL22" s="231"/>
      <c r="BM22" s="231"/>
      <c r="BN22" s="231"/>
      <c r="BO22" s="231"/>
      <c r="BP22" s="231"/>
      <c r="BQ22" s="236">
        <v>16</v>
      </c>
      <c r="BR22" s="237"/>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2"/>
    </row>
    <row r="23" spans="1:131" s="233" customFormat="1" ht="26.25" customHeight="1" thickBot="1" x14ac:dyDescent="0.2">
      <c r="A23" s="238" t="s">
        <v>377</v>
      </c>
      <c r="B23" s="938" t="s">
        <v>378</v>
      </c>
      <c r="C23" s="939"/>
      <c r="D23" s="939"/>
      <c r="E23" s="939"/>
      <c r="F23" s="939"/>
      <c r="G23" s="939"/>
      <c r="H23" s="939"/>
      <c r="I23" s="939"/>
      <c r="J23" s="939"/>
      <c r="K23" s="939"/>
      <c r="L23" s="939"/>
      <c r="M23" s="939"/>
      <c r="N23" s="939"/>
      <c r="O23" s="939"/>
      <c r="P23" s="949"/>
      <c r="Q23" s="1070">
        <v>19938</v>
      </c>
      <c r="R23" s="1064"/>
      <c r="S23" s="1064"/>
      <c r="T23" s="1064"/>
      <c r="U23" s="1064"/>
      <c r="V23" s="1064">
        <v>18636</v>
      </c>
      <c r="W23" s="1064"/>
      <c r="X23" s="1064"/>
      <c r="Y23" s="1064"/>
      <c r="Z23" s="1064"/>
      <c r="AA23" s="1064">
        <v>1302</v>
      </c>
      <c r="AB23" s="1064"/>
      <c r="AC23" s="1064"/>
      <c r="AD23" s="1064"/>
      <c r="AE23" s="1071"/>
      <c r="AF23" s="1072">
        <v>1032</v>
      </c>
      <c r="AG23" s="1064"/>
      <c r="AH23" s="1064"/>
      <c r="AI23" s="1064"/>
      <c r="AJ23" s="1073"/>
      <c r="AK23" s="1074"/>
      <c r="AL23" s="1075"/>
      <c r="AM23" s="1075"/>
      <c r="AN23" s="1075"/>
      <c r="AO23" s="1075"/>
      <c r="AP23" s="1064">
        <v>13253</v>
      </c>
      <c r="AQ23" s="1064"/>
      <c r="AR23" s="1064"/>
      <c r="AS23" s="1064"/>
      <c r="AT23" s="1064"/>
      <c r="AU23" s="1065"/>
      <c r="AV23" s="1065"/>
      <c r="AW23" s="1065"/>
      <c r="AX23" s="1065"/>
      <c r="AY23" s="1066"/>
      <c r="AZ23" s="1067" t="s">
        <v>122</v>
      </c>
      <c r="BA23" s="1068"/>
      <c r="BB23" s="1068"/>
      <c r="BC23" s="1068"/>
      <c r="BD23" s="1069"/>
      <c r="BE23" s="231"/>
      <c r="BF23" s="231"/>
      <c r="BG23" s="231"/>
      <c r="BH23" s="231"/>
      <c r="BI23" s="231"/>
      <c r="BJ23" s="231"/>
      <c r="BK23" s="231"/>
      <c r="BL23" s="231"/>
      <c r="BM23" s="231"/>
      <c r="BN23" s="231"/>
      <c r="BO23" s="231"/>
      <c r="BP23" s="231"/>
      <c r="BQ23" s="236">
        <v>17</v>
      </c>
      <c r="BR23" s="237"/>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2"/>
    </row>
    <row r="24" spans="1:131" s="233" customFormat="1" ht="26.25" customHeight="1" x14ac:dyDescent="0.15">
      <c r="A24" s="1063" t="s">
        <v>379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30"/>
      <c r="BA24" s="230"/>
      <c r="BB24" s="230"/>
      <c r="BC24" s="230"/>
      <c r="BD24" s="230"/>
      <c r="BE24" s="231"/>
      <c r="BF24" s="231"/>
      <c r="BG24" s="231"/>
      <c r="BH24" s="231"/>
      <c r="BI24" s="231"/>
      <c r="BJ24" s="231"/>
      <c r="BK24" s="231"/>
      <c r="BL24" s="231"/>
      <c r="BM24" s="231"/>
      <c r="BN24" s="231"/>
      <c r="BO24" s="231"/>
      <c r="BP24" s="231"/>
      <c r="BQ24" s="236">
        <v>18</v>
      </c>
      <c r="BR24" s="237"/>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2"/>
    </row>
    <row r="25" spans="1:131" ht="26.25" customHeight="1" thickBot="1" x14ac:dyDescent="0.2">
      <c r="A25" s="1062" t="s">
        <v>380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30"/>
      <c r="BK25" s="230"/>
      <c r="BL25" s="230"/>
      <c r="BM25" s="230"/>
      <c r="BN25" s="230"/>
      <c r="BO25" s="239"/>
      <c r="BP25" s="239"/>
      <c r="BQ25" s="236">
        <v>19</v>
      </c>
      <c r="BR25" s="237"/>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28"/>
    </row>
    <row r="26" spans="1:131" ht="26.25" customHeight="1" x14ac:dyDescent="0.15">
      <c r="A26" s="996" t="s">
        <v>358</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8" t="s">
        <v>384</v>
      </c>
      <c r="AG26" s="1009"/>
      <c r="AH26" s="1009"/>
      <c r="AI26" s="1009"/>
      <c r="AJ26" s="1059"/>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365</v>
      </c>
      <c r="BF26" s="1003"/>
      <c r="BG26" s="1003"/>
      <c r="BH26" s="1003"/>
      <c r="BI26" s="1016"/>
      <c r="BJ26" s="230"/>
      <c r="BK26" s="230"/>
      <c r="BL26" s="230"/>
      <c r="BM26" s="230"/>
      <c r="BN26" s="230"/>
      <c r="BO26" s="239"/>
      <c r="BP26" s="239"/>
      <c r="BQ26" s="236">
        <v>20</v>
      </c>
      <c r="BR26" s="237"/>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28"/>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60"/>
      <c r="AG27" s="1012"/>
      <c r="AH27" s="1012"/>
      <c r="AI27" s="1012"/>
      <c r="AJ27" s="1061"/>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0"/>
      <c r="BK27" s="230"/>
      <c r="BL27" s="230"/>
      <c r="BM27" s="230"/>
      <c r="BN27" s="230"/>
      <c r="BO27" s="239"/>
      <c r="BP27" s="239"/>
      <c r="BQ27" s="236">
        <v>21</v>
      </c>
      <c r="BR27" s="237"/>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28"/>
    </row>
    <row r="28" spans="1:131" ht="26.25" customHeight="1" thickTop="1" x14ac:dyDescent="0.15">
      <c r="A28" s="240">
        <v>1</v>
      </c>
      <c r="B28" s="1050" t="s">
        <v>389</v>
      </c>
      <c r="C28" s="1051"/>
      <c r="D28" s="1051"/>
      <c r="E28" s="1051"/>
      <c r="F28" s="1051"/>
      <c r="G28" s="1051"/>
      <c r="H28" s="1051"/>
      <c r="I28" s="1051"/>
      <c r="J28" s="1051"/>
      <c r="K28" s="1051"/>
      <c r="L28" s="1051"/>
      <c r="M28" s="1051"/>
      <c r="N28" s="1051"/>
      <c r="O28" s="1051"/>
      <c r="P28" s="1052"/>
      <c r="Q28" s="1053">
        <v>3466</v>
      </c>
      <c r="R28" s="1054"/>
      <c r="S28" s="1054"/>
      <c r="T28" s="1054"/>
      <c r="U28" s="1054"/>
      <c r="V28" s="1054">
        <v>3465</v>
      </c>
      <c r="W28" s="1054"/>
      <c r="X28" s="1054"/>
      <c r="Y28" s="1054"/>
      <c r="Z28" s="1054"/>
      <c r="AA28" s="1054">
        <f>Q28-V28</f>
        <v>1</v>
      </c>
      <c r="AB28" s="1054"/>
      <c r="AC28" s="1054"/>
      <c r="AD28" s="1054"/>
      <c r="AE28" s="1055"/>
      <c r="AF28" s="1056">
        <v>1</v>
      </c>
      <c r="AG28" s="1054"/>
      <c r="AH28" s="1054"/>
      <c r="AI28" s="1054"/>
      <c r="AJ28" s="1057"/>
      <c r="AK28" s="1045">
        <v>389</v>
      </c>
      <c r="AL28" s="1046"/>
      <c r="AM28" s="1046"/>
      <c r="AN28" s="1046"/>
      <c r="AO28" s="1046"/>
      <c r="AP28" s="1046" t="s">
        <v>554</v>
      </c>
      <c r="AQ28" s="1046"/>
      <c r="AR28" s="1046"/>
      <c r="AS28" s="1046"/>
      <c r="AT28" s="1046"/>
      <c r="AU28" s="1047" t="s">
        <v>554</v>
      </c>
      <c r="AV28" s="1047"/>
      <c r="AW28" s="1047"/>
      <c r="AX28" s="1047"/>
      <c r="AY28" s="1047"/>
      <c r="AZ28" s="1047" t="s">
        <v>554</v>
      </c>
      <c r="BA28" s="1047"/>
      <c r="BB28" s="1047"/>
      <c r="BC28" s="1047"/>
      <c r="BD28" s="1047"/>
      <c r="BE28" s="1048"/>
      <c r="BF28" s="1048"/>
      <c r="BG28" s="1048"/>
      <c r="BH28" s="1048"/>
      <c r="BI28" s="1049"/>
      <c r="BJ28" s="230"/>
      <c r="BK28" s="230"/>
      <c r="BL28" s="230"/>
      <c r="BM28" s="230"/>
      <c r="BN28" s="230"/>
      <c r="BO28" s="239"/>
      <c r="BP28" s="239"/>
      <c r="BQ28" s="236">
        <v>22</v>
      </c>
      <c r="BR28" s="237"/>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28"/>
    </row>
    <row r="29" spans="1:131" ht="26.25" customHeight="1" x14ac:dyDescent="0.15">
      <c r="A29" s="240">
        <v>2</v>
      </c>
      <c r="B29" s="1031" t="s">
        <v>390</v>
      </c>
      <c r="C29" s="1032"/>
      <c r="D29" s="1032"/>
      <c r="E29" s="1032"/>
      <c r="F29" s="1032"/>
      <c r="G29" s="1032"/>
      <c r="H29" s="1032"/>
      <c r="I29" s="1032"/>
      <c r="J29" s="1032"/>
      <c r="K29" s="1032"/>
      <c r="L29" s="1032"/>
      <c r="M29" s="1032"/>
      <c r="N29" s="1032"/>
      <c r="O29" s="1032"/>
      <c r="P29" s="1033"/>
      <c r="Q29" s="1039">
        <v>2995</v>
      </c>
      <c r="R29" s="1040"/>
      <c r="S29" s="1040"/>
      <c r="T29" s="1040"/>
      <c r="U29" s="1040"/>
      <c r="V29" s="1040">
        <v>2949</v>
      </c>
      <c r="W29" s="1040"/>
      <c r="X29" s="1040"/>
      <c r="Y29" s="1040"/>
      <c r="Z29" s="1040"/>
      <c r="AA29" s="1040">
        <f>Q29-V29</f>
        <v>46</v>
      </c>
      <c r="AB29" s="1040"/>
      <c r="AC29" s="1040"/>
      <c r="AD29" s="1040"/>
      <c r="AE29" s="1041"/>
      <c r="AF29" s="1036">
        <v>46</v>
      </c>
      <c r="AG29" s="1037"/>
      <c r="AH29" s="1037"/>
      <c r="AI29" s="1037"/>
      <c r="AJ29" s="1038"/>
      <c r="AK29" s="981">
        <v>494</v>
      </c>
      <c r="AL29" s="972"/>
      <c r="AM29" s="972"/>
      <c r="AN29" s="972"/>
      <c r="AO29" s="972"/>
      <c r="AP29" s="972" t="s">
        <v>554</v>
      </c>
      <c r="AQ29" s="972"/>
      <c r="AR29" s="972"/>
      <c r="AS29" s="972"/>
      <c r="AT29" s="972"/>
      <c r="AU29" s="972" t="s">
        <v>554</v>
      </c>
      <c r="AV29" s="972"/>
      <c r="AW29" s="972"/>
      <c r="AX29" s="972"/>
      <c r="AY29" s="972"/>
      <c r="AZ29" s="972" t="s">
        <v>554</v>
      </c>
      <c r="BA29" s="972"/>
      <c r="BB29" s="972"/>
      <c r="BC29" s="972"/>
      <c r="BD29" s="972"/>
      <c r="BE29" s="973"/>
      <c r="BF29" s="973"/>
      <c r="BG29" s="973"/>
      <c r="BH29" s="973"/>
      <c r="BI29" s="974"/>
      <c r="BJ29" s="230"/>
      <c r="BK29" s="230"/>
      <c r="BL29" s="230"/>
      <c r="BM29" s="230"/>
      <c r="BN29" s="230"/>
      <c r="BO29" s="239"/>
      <c r="BP29" s="239"/>
      <c r="BQ29" s="236">
        <v>23</v>
      </c>
      <c r="BR29" s="237"/>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28"/>
    </row>
    <row r="30" spans="1:131" ht="26.25" customHeight="1" x14ac:dyDescent="0.15">
      <c r="A30" s="240">
        <v>3</v>
      </c>
      <c r="B30" s="1031" t="s">
        <v>391</v>
      </c>
      <c r="C30" s="1032"/>
      <c r="D30" s="1032"/>
      <c r="E30" s="1032"/>
      <c r="F30" s="1032"/>
      <c r="G30" s="1032"/>
      <c r="H30" s="1032"/>
      <c r="I30" s="1032"/>
      <c r="J30" s="1032"/>
      <c r="K30" s="1032"/>
      <c r="L30" s="1032"/>
      <c r="M30" s="1032"/>
      <c r="N30" s="1032"/>
      <c r="O30" s="1032"/>
      <c r="P30" s="1033"/>
      <c r="Q30" s="1039">
        <v>493</v>
      </c>
      <c r="R30" s="1040"/>
      <c r="S30" s="1040"/>
      <c r="T30" s="1040"/>
      <c r="U30" s="1040"/>
      <c r="V30" s="1040">
        <v>488</v>
      </c>
      <c r="W30" s="1040"/>
      <c r="X30" s="1040"/>
      <c r="Y30" s="1040"/>
      <c r="Z30" s="1040"/>
      <c r="AA30" s="1040">
        <f>Q30-V30</f>
        <v>5</v>
      </c>
      <c r="AB30" s="1040"/>
      <c r="AC30" s="1040"/>
      <c r="AD30" s="1040"/>
      <c r="AE30" s="1041"/>
      <c r="AF30" s="1036">
        <v>6</v>
      </c>
      <c r="AG30" s="1037"/>
      <c r="AH30" s="1037"/>
      <c r="AI30" s="1037"/>
      <c r="AJ30" s="1038"/>
      <c r="AK30" s="981">
        <v>198</v>
      </c>
      <c r="AL30" s="972"/>
      <c r="AM30" s="972"/>
      <c r="AN30" s="972"/>
      <c r="AO30" s="972"/>
      <c r="AP30" s="972" t="s">
        <v>554</v>
      </c>
      <c r="AQ30" s="972"/>
      <c r="AR30" s="972"/>
      <c r="AS30" s="972"/>
      <c r="AT30" s="972"/>
      <c r="AU30" s="972" t="s">
        <v>554</v>
      </c>
      <c r="AV30" s="972"/>
      <c r="AW30" s="972"/>
      <c r="AX30" s="972"/>
      <c r="AY30" s="972"/>
      <c r="AZ30" s="972" t="s">
        <v>554</v>
      </c>
      <c r="BA30" s="972"/>
      <c r="BB30" s="972"/>
      <c r="BC30" s="972"/>
      <c r="BD30" s="972"/>
      <c r="BE30" s="973"/>
      <c r="BF30" s="973"/>
      <c r="BG30" s="973"/>
      <c r="BH30" s="973"/>
      <c r="BI30" s="974"/>
      <c r="BJ30" s="230"/>
      <c r="BK30" s="230"/>
      <c r="BL30" s="230"/>
      <c r="BM30" s="230"/>
      <c r="BN30" s="230"/>
      <c r="BO30" s="239"/>
      <c r="BP30" s="239"/>
      <c r="BQ30" s="236">
        <v>24</v>
      </c>
      <c r="BR30" s="237"/>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28"/>
    </row>
    <row r="31" spans="1:131" ht="26.25" customHeight="1" x14ac:dyDescent="0.15">
      <c r="A31" s="240">
        <v>4</v>
      </c>
      <c r="B31" s="1031" t="s">
        <v>392</v>
      </c>
      <c r="C31" s="1032"/>
      <c r="D31" s="1032"/>
      <c r="E31" s="1032"/>
      <c r="F31" s="1032"/>
      <c r="G31" s="1032"/>
      <c r="H31" s="1032"/>
      <c r="I31" s="1032"/>
      <c r="J31" s="1032"/>
      <c r="K31" s="1032"/>
      <c r="L31" s="1032"/>
      <c r="M31" s="1032"/>
      <c r="N31" s="1032"/>
      <c r="O31" s="1032"/>
      <c r="P31" s="1033"/>
      <c r="Q31" s="1039">
        <v>16</v>
      </c>
      <c r="R31" s="1040"/>
      <c r="S31" s="1040"/>
      <c r="T31" s="1040"/>
      <c r="U31" s="1040"/>
      <c r="V31" s="1040">
        <v>15</v>
      </c>
      <c r="W31" s="1040"/>
      <c r="X31" s="1040"/>
      <c r="Y31" s="1040"/>
      <c r="Z31" s="1040"/>
      <c r="AA31" s="1040">
        <v>0</v>
      </c>
      <c r="AB31" s="1040"/>
      <c r="AC31" s="1040"/>
      <c r="AD31" s="1040"/>
      <c r="AE31" s="1041"/>
      <c r="AF31" s="1043">
        <v>0</v>
      </c>
      <c r="AG31" s="980"/>
      <c r="AH31" s="980"/>
      <c r="AI31" s="980"/>
      <c r="AJ31" s="1044"/>
      <c r="AK31" s="972" t="s">
        <v>554</v>
      </c>
      <c r="AL31" s="972"/>
      <c r="AM31" s="972"/>
      <c r="AN31" s="972"/>
      <c r="AO31" s="972"/>
      <c r="AP31" s="972" t="s">
        <v>554</v>
      </c>
      <c r="AQ31" s="972"/>
      <c r="AR31" s="972"/>
      <c r="AS31" s="972"/>
      <c r="AT31" s="972"/>
      <c r="AU31" s="972" t="s">
        <v>554</v>
      </c>
      <c r="AV31" s="972"/>
      <c r="AW31" s="972"/>
      <c r="AX31" s="972"/>
      <c r="AY31" s="972"/>
      <c r="AZ31" s="972" t="s">
        <v>554</v>
      </c>
      <c r="BA31" s="972"/>
      <c r="BB31" s="972"/>
      <c r="BC31" s="972"/>
      <c r="BD31" s="972"/>
      <c r="BE31" s="973"/>
      <c r="BF31" s="973"/>
      <c r="BG31" s="973"/>
      <c r="BH31" s="973"/>
      <c r="BI31" s="974"/>
      <c r="BJ31" s="230"/>
      <c r="BK31" s="230"/>
      <c r="BL31" s="230"/>
      <c r="BM31" s="230"/>
      <c r="BN31" s="230"/>
      <c r="BO31" s="239"/>
      <c r="BP31" s="239"/>
      <c r="BQ31" s="236">
        <v>25</v>
      </c>
      <c r="BR31" s="237"/>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28"/>
    </row>
    <row r="32" spans="1:131" ht="26.25" customHeight="1" x14ac:dyDescent="0.15">
      <c r="A32" s="240">
        <v>5</v>
      </c>
      <c r="B32" s="1031" t="s">
        <v>393</v>
      </c>
      <c r="C32" s="1032"/>
      <c r="D32" s="1032"/>
      <c r="E32" s="1032"/>
      <c r="F32" s="1032"/>
      <c r="G32" s="1032"/>
      <c r="H32" s="1032"/>
      <c r="I32" s="1032"/>
      <c r="J32" s="1032"/>
      <c r="K32" s="1032"/>
      <c r="L32" s="1032"/>
      <c r="M32" s="1032"/>
      <c r="N32" s="1032"/>
      <c r="O32" s="1032"/>
      <c r="P32" s="1033"/>
      <c r="Q32" s="1039">
        <v>324</v>
      </c>
      <c r="R32" s="1040"/>
      <c r="S32" s="1040"/>
      <c r="T32" s="1040"/>
      <c r="U32" s="1040"/>
      <c r="V32" s="1040">
        <v>272</v>
      </c>
      <c r="W32" s="1040"/>
      <c r="X32" s="1040"/>
      <c r="Y32" s="1040"/>
      <c r="Z32" s="1040"/>
      <c r="AA32" s="1040">
        <f t="shared" ref="AA32:AA33" si="0">Q32-V32</f>
        <v>52</v>
      </c>
      <c r="AB32" s="1040"/>
      <c r="AC32" s="1040"/>
      <c r="AD32" s="1040"/>
      <c r="AE32" s="1041"/>
      <c r="AF32" s="1036">
        <v>736</v>
      </c>
      <c r="AG32" s="1037"/>
      <c r="AH32" s="1037"/>
      <c r="AI32" s="1037"/>
      <c r="AJ32" s="1038"/>
      <c r="AK32" s="981">
        <v>83</v>
      </c>
      <c r="AL32" s="972"/>
      <c r="AM32" s="972"/>
      <c r="AN32" s="972"/>
      <c r="AO32" s="972"/>
      <c r="AP32" s="972">
        <v>851</v>
      </c>
      <c r="AQ32" s="972"/>
      <c r="AR32" s="972"/>
      <c r="AS32" s="972"/>
      <c r="AT32" s="972"/>
      <c r="AU32" s="972">
        <v>113</v>
      </c>
      <c r="AV32" s="972"/>
      <c r="AW32" s="972"/>
      <c r="AX32" s="972"/>
      <c r="AY32" s="972"/>
      <c r="AZ32" s="972" t="s">
        <v>554</v>
      </c>
      <c r="BA32" s="972"/>
      <c r="BB32" s="972"/>
      <c r="BC32" s="972"/>
      <c r="BD32" s="972"/>
      <c r="BE32" s="973" t="s">
        <v>394</v>
      </c>
      <c r="BF32" s="973"/>
      <c r="BG32" s="973"/>
      <c r="BH32" s="973"/>
      <c r="BI32" s="974"/>
      <c r="BJ32" s="230"/>
      <c r="BK32" s="230"/>
      <c r="BL32" s="230"/>
      <c r="BM32" s="230"/>
      <c r="BN32" s="230"/>
      <c r="BO32" s="239"/>
      <c r="BP32" s="239"/>
      <c r="BQ32" s="236">
        <v>26</v>
      </c>
      <c r="BR32" s="237"/>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28"/>
    </row>
    <row r="33" spans="1:131" ht="26.25" customHeight="1" x14ac:dyDescent="0.15">
      <c r="A33" s="240">
        <v>6</v>
      </c>
      <c r="B33" s="1031" t="s">
        <v>395</v>
      </c>
      <c r="C33" s="1032"/>
      <c r="D33" s="1032"/>
      <c r="E33" s="1032"/>
      <c r="F33" s="1032"/>
      <c r="G33" s="1032"/>
      <c r="H33" s="1032"/>
      <c r="I33" s="1032"/>
      <c r="J33" s="1032"/>
      <c r="K33" s="1032"/>
      <c r="L33" s="1032"/>
      <c r="M33" s="1032"/>
      <c r="N33" s="1032"/>
      <c r="O33" s="1032"/>
      <c r="P33" s="1033"/>
      <c r="Q33" s="1039">
        <v>181</v>
      </c>
      <c r="R33" s="1040"/>
      <c r="S33" s="1040"/>
      <c r="T33" s="1040"/>
      <c r="U33" s="1040"/>
      <c r="V33" s="1040">
        <v>170</v>
      </c>
      <c r="W33" s="1040"/>
      <c r="X33" s="1040"/>
      <c r="Y33" s="1040"/>
      <c r="Z33" s="1040"/>
      <c r="AA33" s="1040">
        <f t="shared" si="0"/>
        <v>11</v>
      </c>
      <c r="AB33" s="1040"/>
      <c r="AC33" s="1040"/>
      <c r="AD33" s="1040"/>
      <c r="AE33" s="1041"/>
      <c r="AF33" s="1036">
        <v>3</v>
      </c>
      <c r="AG33" s="1037"/>
      <c r="AH33" s="1037"/>
      <c r="AI33" s="1037"/>
      <c r="AJ33" s="1038"/>
      <c r="AK33" s="981">
        <v>131</v>
      </c>
      <c r="AL33" s="972"/>
      <c r="AM33" s="972"/>
      <c r="AN33" s="972"/>
      <c r="AO33" s="972"/>
      <c r="AP33" s="972">
        <v>458</v>
      </c>
      <c r="AQ33" s="972"/>
      <c r="AR33" s="972"/>
      <c r="AS33" s="972"/>
      <c r="AT33" s="972"/>
      <c r="AU33" s="972">
        <v>432</v>
      </c>
      <c r="AV33" s="972"/>
      <c r="AW33" s="972"/>
      <c r="AX33" s="972"/>
      <c r="AY33" s="972"/>
      <c r="AZ33" s="972" t="s">
        <v>554</v>
      </c>
      <c r="BA33" s="972"/>
      <c r="BB33" s="972"/>
      <c r="BC33" s="972"/>
      <c r="BD33" s="972"/>
      <c r="BE33" s="973" t="s">
        <v>394</v>
      </c>
      <c r="BF33" s="973"/>
      <c r="BG33" s="973"/>
      <c r="BH33" s="973"/>
      <c r="BI33" s="974"/>
      <c r="BJ33" s="230"/>
      <c r="BK33" s="230"/>
      <c r="BL33" s="230"/>
      <c r="BM33" s="230"/>
      <c r="BN33" s="230"/>
      <c r="BO33" s="239"/>
      <c r="BP33" s="239"/>
      <c r="BQ33" s="236">
        <v>27</v>
      </c>
      <c r="BR33" s="237"/>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28"/>
    </row>
    <row r="34" spans="1:131" ht="26.25" customHeight="1" x14ac:dyDescent="0.15">
      <c r="A34" s="240">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30"/>
      <c r="BK34" s="230"/>
      <c r="BL34" s="230"/>
      <c r="BM34" s="230"/>
      <c r="BN34" s="230"/>
      <c r="BO34" s="239"/>
      <c r="BP34" s="239"/>
      <c r="BQ34" s="236">
        <v>28</v>
      </c>
      <c r="BR34" s="237"/>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28"/>
    </row>
    <row r="35" spans="1:131" ht="26.25" customHeight="1" x14ac:dyDescent="0.15">
      <c r="A35" s="240">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30"/>
      <c r="BK35" s="230"/>
      <c r="BL35" s="230"/>
      <c r="BM35" s="230"/>
      <c r="BN35" s="230"/>
      <c r="BO35" s="239"/>
      <c r="BP35" s="239"/>
      <c r="BQ35" s="236">
        <v>29</v>
      </c>
      <c r="BR35" s="237"/>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28"/>
    </row>
    <row r="36" spans="1:131" ht="26.25" customHeight="1" x14ac:dyDescent="0.15">
      <c r="A36" s="24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30"/>
      <c r="BK36" s="230"/>
      <c r="BL36" s="230"/>
      <c r="BM36" s="230"/>
      <c r="BN36" s="230"/>
      <c r="BO36" s="239"/>
      <c r="BP36" s="239"/>
      <c r="BQ36" s="236">
        <v>30</v>
      </c>
      <c r="BR36" s="237"/>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28"/>
    </row>
    <row r="37" spans="1:131" ht="26.25" customHeight="1" x14ac:dyDescent="0.15">
      <c r="A37" s="24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30"/>
      <c r="BK37" s="230"/>
      <c r="BL37" s="230"/>
      <c r="BM37" s="230"/>
      <c r="BN37" s="230"/>
      <c r="BO37" s="239"/>
      <c r="BP37" s="239"/>
      <c r="BQ37" s="236">
        <v>31</v>
      </c>
      <c r="BR37" s="237"/>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28"/>
    </row>
    <row r="38" spans="1:131" ht="26.25" customHeight="1" x14ac:dyDescent="0.15">
      <c r="A38" s="24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30"/>
      <c r="BK38" s="230"/>
      <c r="BL38" s="230"/>
      <c r="BM38" s="230"/>
      <c r="BN38" s="230"/>
      <c r="BO38" s="239"/>
      <c r="BP38" s="239"/>
      <c r="BQ38" s="236">
        <v>32</v>
      </c>
      <c r="BR38" s="237"/>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28"/>
    </row>
    <row r="39" spans="1:131" ht="26.25" customHeight="1" x14ac:dyDescent="0.15">
      <c r="A39" s="24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30"/>
      <c r="BK39" s="230"/>
      <c r="BL39" s="230"/>
      <c r="BM39" s="230"/>
      <c r="BN39" s="230"/>
      <c r="BO39" s="239"/>
      <c r="BP39" s="239"/>
      <c r="BQ39" s="236">
        <v>33</v>
      </c>
      <c r="BR39" s="237"/>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28"/>
    </row>
    <row r="40" spans="1:131" ht="26.25" customHeight="1" x14ac:dyDescent="0.15">
      <c r="A40" s="23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30"/>
      <c r="BK40" s="230"/>
      <c r="BL40" s="230"/>
      <c r="BM40" s="230"/>
      <c r="BN40" s="230"/>
      <c r="BO40" s="239"/>
      <c r="BP40" s="239"/>
      <c r="BQ40" s="236">
        <v>34</v>
      </c>
      <c r="BR40" s="237"/>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28"/>
    </row>
    <row r="41" spans="1:131" ht="26.25" customHeight="1" x14ac:dyDescent="0.15">
      <c r="A41" s="23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30"/>
      <c r="BK41" s="230"/>
      <c r="BL41" s="230"/>
      <c r="BM41" s="230"/>
      <c r="BN41" s="230"/>
      <c r="BO41" s="239"/>
      <c r="BP41" s="239"/>
      <c r="BQ41" s="236">
        <v>35</v>
      </c>
      <c r="BR41" s="237"/>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28"/>
    </row>
    <row r="42" spans="1:131" ht="26.25" customHeight="1" x14ac:dyDescent="0.15">
      <c r="A42" s="23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30"/>
      <c r="BK42" s="230"/>
      <c r="BL42" s="230"/>
      <c r="BM42" s="230"/>
      <c r="BN42" s="230"/>
      <c r="BO42" s="239"/>
      <c r="BP42" s="239"/>
      <c r="BQ42" s="236">
        <v>36</v>
      </c>
      <c r="BR42" s="237"/>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28"/>
    </row>
    <row r="43" spans="1:131" ht="26.25" customHeight="1" x14ac:dyDescent="0.15">
      <c r="A43" s="23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30"/>
      <c r="BK43" s="230"/>
      <c r="BL43" s="230"/>
      <c r="BM43" s="230"/>
      <c r="BN43" s="230"/>
      <c r="BO43" s="239"/>
      <c r="BP43" s="239"/>
      <c r="BQ43" s="236">
        <v>37</v>
      </c>
      <c r="BR43" s="237"/>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28"/>
    </row>
    <row r="44" spans="1:131" ht="26.25" customHeight="1" x14ac:dyDescent="0.15">
      <c r="A44" s="23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30"/>
      <c r="BK44" s="230"/>
      <c r="BL44" s="230"/>
      <c r="BM44" s="230"/>
      <c r="BN44" s="230"/>
      <c r="BO44" s="239"/>
      <c r="BP44" s="239"/>
      <c r="BQ44" s="236">
        <v>38</v>
      </c>
      <c r="BR44" s="237"/>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28"/>
    </row>
    <row r="45" spans="1:131" ht="26.25" customHeight="1" x14ac:dyDescent="0.15">
      <c r="A45" s="23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30"/>
      <c r="BK45" s="230"/>
      <c r="BL45" s="230"/>
      <c r="BM45" s="230"/>
      <c r="BN45" s="230"/>
      <c r="BO45" s="239"/>
      <c r="BP45" s="239"/>
      <c r="BQ45" s="236">
        <v>39</v>
      </c>
      <c r="BR45" s="237"/>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28"/>
    </row>
    <row r="46" spans="1:131" ht="26.25" customHeight="1" x14ac:dyDescent="0.15">
      <c r="A46" s="23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30"/>
      <c r="BK46" s="230"/>
      <c r="BL46" s="230"/>
      <c r="BM46" s="230"/>
      <c r="BN46" s="230"/>
      <c r="BO46" s="239"/>
      <c r="BP46" s="239"/>
      <c r="BQ46" s="236">
        <v>40</v>
      </c>
      <c r="BR46" s="237"/>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28"/>
    </row>
    <row r="47" spans="1:131" ht="26.25" customHeight="1" x14ac:dyDescent="0.15">
      <c r="A47" s="23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30"/>
      <c r="BK47" s="230"/>
      <c r="BL47" s="230"/>
      <c r="BM47" s="230"/>
      <c r="BN47" s="230"/>
      <c r="BO47" s="239"/>
      <c r="BP47" s="239"/>
      <c r="BQ47" s="236">
        <v>41</v>
      </c>
      <c r="BR47" s="237"/>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28"/>
    </row>
    <row r="48" spans="1:131" ht="26.25" customHeight="1" x14ac:dyDescent="0.15">
      <c r="A48" s="23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30"/>
      <c r="BK48" s="230"/>
      <c r="BL48" s="230"/>
      <c r="BM48" s="230"/>
      <c r="BN48" s="230"/>
      <c r="BO48" s="239"/>
      <c r="BP48" s="239"/>
      <c r="BQ48" s="236">
        <v>42</v>
      </c>
      <c r="BR48" s="237"/>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28"/>
    </row>
    <row r="49" spans="1:131" ht="26.25" customHeight="1" x14ac:dyDescent="0.15">
      <c r="A49" s="23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30"/>
      <c r="BK49" s="230"/>
      <c r="BL49" s="230"/>
      <c r="BM49" s="230"/>
      <c r="BN49" s="230"/>
      <c r="BO49" s="239"/>
      <c r="BP49" s="239"/>
      <c r="BQ49" s="236">
        <v>43</v>
      </c>
      <c r="BR49" s="237"/>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28"/>
    </row>
    <row r="50" spans="1:131" ht="26.25" customHeight="1" x14ac:dyDescent="0.15">
      <c r="A50" s="23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30"/>
      <c r="BK50" s="230"/>
      <c r="BL50" s="230"/>
      <c r="BM50" s="230"/>
      <c r="BN50" s="230"/>
      <c r="BO50" s="239"/>
      <c r="BP50" s="239"/>
      <c r="BQ50" s="236">
        <v>44</v>
      </c>
      <c r="BR50" s="237"/>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28"/>
    </row>
    <row r="51" spans="1:131" ht="26.25" customHeight="1" x14ac:dyDescent="0.15">
      <c r="A51" s="23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30"/>
      <c r="BK51" s="230"/>
      <c r="BL51" s="230"/>
      <c r="BM51" s="230"/>
      <c r="BN51" s="230"/>
      <c r="BO51" s="239"/>
      <c r="BP51" s="239"/>
      <c r="BQ51" s="236">
        <v>45</v>
      </c>
      <c r="BR51" s="237"/>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28"/>
    </row>
    <row r="52" spans="1:131" ht="26.25" customHeight="1" x14ac:dyDescent="0.15">
      <c r="A52" s="23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30"/>
      <c r="BK52" s="230"/>
      <c r="BL52" s="230"/>
      <c r="BM52" s="230"/>
      <c r="BN52" s="230"/>
      <c r="BO52" s="239"/>
      <c r="BP52" s="239"/>
      <c r="BQ52" s="236">
        <v>46</v>
      </c>
      <c r="BR52" s="237"/>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28"/>
    </row>
    <row r="53" spans="1:131" ht="26.25" customHeight="1" x14ac:dyDescent="0.15">
      <c r="A53" s="23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30"/>
      <c r="BK53" s="230"/>
      <c r="BL53" s="230"/>
      <c r="BM53" s="230"/>
      <c r="BN53" s="230"/>
      <c r="BO53" s="239"/>
      <c r="BP53" s="239"/>
      <c r="BQ53" s="236">
        <v>47</v>
      </c>
      <c r="BR53" s="237"/>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28"/>
    </row>
    <row r="54" spans="1:131" ht="26.25" customHeight="1" x14ac:dyDescent="0.15">
      <c r="A54" s="23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30"/>
      <c r="BK54" s="230"/>
      <c r="BL54" s="230"/>
      <c r="BM54" s="230"/>
      <c r="BN54" s="230"/>
      <c r="BO54" s="239"/>
      <c r="BP54" s="239"/>
      <c r="BQ54" s="236">
        <v>48</v>
      </c>
      <c r="BR54" s="237"/>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28"/>
    </row>
    <row r="55" spans="1:131" ht="26.25" customHeight="1" x14ac:dyDescent="0.15">
      <c r="A55" s="23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30"/>
      <c r="BK55" s="230"/>
      <c r="BL55" s="230"/>
      <c r="BM55" s="230"/>
      <c r="BN55" s="230"/>
      <c r="BO55" s="239"/>
      <c r="BP55" s="239"/>
      <c r="BQ55" s="236">
        <v>49</v>
      </c>
      <c r="BR55" s="237"/>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28"/>
    </row>
    <row r="56" spans="1:131" ht="26.25" customHeight="1" x14ac:dyDescent="0.15">
      <c r="A56" s="23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30"/>
      <c r="BK56" s="230"/>
      <c r="BL56" s="230"/>
      <c r="BM56" s="230"/>
      <c r="BN56" s="230"/>
      <c r="BO56" s="239"/>
      <c r="BP56" s="239"/>
      <c r="BQ56" s="236">
        <v>50</v>
      </c>
      <c r="BR56" s="237"/>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28"/>
    </row>
    <row r="57" spans="1:131" ht="26.25" customHeight="1" x14ac:dyDescent="0.15">
      <c r="A57" s="23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30"/>
      <c r="BK57" s="230"/>
      <c r="BL57" s="230"/>
      <c r="BM57" s="230"/>
      <c r="BN57" s="230"/>
      <c r="BO57" s="239"/>
      <c r="BP57" s="239"/>
      <c r="BQ57" s="236">
        <v>51</v>
      </c>
      <c r="BR57" s="237"/>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28"/>
    </row>
    <row r="58" spans="1:131" ht="26.25" customHeight="1" x14ac:dyDescent="0.15">
      <c r="A58" s="23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30"/>
      <c r="BK58" s="230"/>
      <c r="BL58" s="230"/>
      <c r="BM58" s="230"/>
      <c r="BN58" s="230"/>
      <c r="BO58" s="239"/>
      <c r="BP58" s="239"/>
      <c r="BQ58" s="236">
        <v>52</v>
      </c>
      <c r="BR58" s="237"/>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28"/>
    </row>
    <row r="59" spans="1:131" ht="26.25" customHeight="1" x14ac:dyDescent="0.15">
      <c r="A59" s="23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30"/>
      <c r="BK59" s="230"/>
      <c r="BL59" s="230"/>
      <c r="BM59" s="230"/>
      <c r="BN59" s="230"/>
      <c r="BO59" s="239"/>
      <c r="BP59" s="239"/>
      <c r="BQ59" s="236">
        <v>53</v>
      </c>
      <c r="BR59" s="237"/>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28"/>
    </row>
    <row r="60" spans="1:131" ht="26.25" customHeight="1" x14ac:dyDescent="0.15">
      <c r="A60" s="23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30"/>
      <c r="BK60" s="230"/>
      <c r="BL60" s="230"/>
      <c r="BM60" s="230"/>
      <c r="BN60" s="230"/>
      <c r="BO60" s="239"/>
      <c r="BP60" s="239"/>
      <c r="BQ60" s="236">
        <v>54</v>
      </c>
      <c r="BR60" s="237"/>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28"/>
    </row>
    <row r="61" spans="1:131" ht="26.25" customHeight="1" thickBot="1" x14ac:dyDescent="0.2">
      <c r="A61" s="23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30"/>
      <c r="BK61" s="230"/>
      <c r="BL61" s="230"/>
      <c r="BM61" s="230"/>
      <c r="BN61" s="230"/>
      <c r="BO61" s="239"/>
      <c r="BP61" s="239"/>
      <c r="BQ61" s="236">
        <v>55</v>
      </c>
      <c r="BR61" s="237"/>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28"/>
    </row>
    <row r="62" spans="1:131" ht="26.25" customHeight="1" x14ac:dyDescent="0.15">
      <c r="A62" s="23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396</v>
      </c>
      <c r="BK62" s="1029"/>
      <c r="BL62" s="1029"/>
      <c r="BM62" s="1029"/>
      <c r="BN62" s="1030"/>
      <c r="BO62" s="239"/>
      <c r="BP62" s="239"/>
      <c r="BQ62" s="236">
        <v>56</v>
      </c>
      <c r="BR62" s="237"/>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28"/>
    </row>
    <row r="63" spans="1:131" ht="26.25" customHeight="1" thickBot="1" x14ac:dyDescent="0.2">
      <c r="A63" s="238" t="s">
        <v>377</v>
      </c>
      <c r="B63" s="938" t="s">
        <v>397</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792</v>
      </c>
      <c r="AG63" s="960"/>
      <c r="AH63" s="960"/>
      <c r="AI63" s="960"/>
      <c r="AJ63" s="1023"/>
      <c r="AK63" s="1024"/>
      <c r="AL63" s="964"/>
      <c r="AM63" s="964"/>
      <c r="AN63" s="964"/>
      <c r="AO63" s="964"/>
      <c r="AP63" s="960">
        <v>1309</v>
      </c>
      <c r="AQ63" s="960"/>
      <c r="AR63" s="960"/>
      <c r="AS63" s="960"/>
      <c r="AT63" s="960"/>
      <c r="AU63" s="960">
        <v>545</v>
      </c>
      <c r="AV63" s="960"/>
      <c r="AW63" s="960"/>
      <c r="AX63" s="960"/>
      <c r="AY63" s="960"/>
      <c r="AZ63" s="1018"/>
      <c r="BA63" s="1018"/>
      <c r="BB63" s="1018"/>
      <c r="BC63" s="1018"/>
      <c r="BD63" s="1018"/>
      <c r="BE63" s="961"/>
      <c r="BF63" s="961"/>
      <c r="BG63" s="961"/>
      <c r="BH63" s="961"/>
      <c r="BI63" s="962"/>
      <c r="BJ63" s="1019" t="s">
        <v>122</v>
      </c>
      <c r="BK63" s="954"/>
      <c r="BL63" s="954"/>
      <c r="BM63" s="954"/>
      <c r="BN63" s="1020"/>
      <c r="BO63" s="239"/>
      <c r="BP63" s="239"/>
      <c r="BQ63" s="236">
        <v>57</v>
      </c>
      <c r="BR63" s="237"/>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28"/>
    </row>
    <row r="65" spans="1:131" ht="26.25" customHeight="1" thickBot="1" x14ac:dyDescent="0.2">
      <c r="A65" s="230" t="s">
        <v>398</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28"/>
    </row>
    <row r="66" spans="1:131" ht="26.25" customHeight="1" x14ac:dyDescent="0.15">
      <c r="A66" s="996" t="s">
        <v>399</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400</v>
      </c>
      <c r="AV66" s="1003"/>
      <c r="AW66" s="1003"/>
      <c r="AX66" s="1003"/>
      <c r="AY66" s="1004"/>
      <c r="AZ66" s="1002" t="s">
        <v>365</v>
      </c>
      <c r="BA66" s="1003"/>
      <c r="BB66" s="1003"/>
      <c r="BC66" s="1003"/>
      <c r="BD66" s="1016"/>
      <c r="BE66" s="239"/>
      <c r="BF66" s="239"/>
      <c r="BG66" s="239"/>
      <c r="BH66" s="239"/>
      <c r="BI66" s="239"/>
      <c r="BJ66" s="239"/>
      <c r="BK66" s="239"/>
      <c r="BL66" s="239"/>
      <c r="BM66" s="239"/>
      <c r="BN66" s="239"/>
      <c r="BO66" s="239"/>
      <c r="BP66" s="239"/>
      <c r="BQ66" s="236">
        <v>60</v>
      </c>
      <c r="BR66" s="241"/>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28"/>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39"/>
      <c r="BF67" s="239"/>
      <c r="BG67" s="239"/>
      <c r="BH67" s="239"/>
      <c r="BI67" s="239"/>
      <c r="BJ67" s="239"/>
      <c r="BK67" s="239"/>
      <c r="BL67" s="239"/>
      <c r="BM67" s="239"/>
      <c r="BN67" s="239"/>
      <c r="BO67" s="239"/>
      <c r="BP67" s="239"/>
      <c r="BQ67" s="236">
        <v>61</v>
      </c>
      <c r="BR67" s="241"/>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28"/>
    </row>
    <row r="68" spans="1:131" ht="26.25" customHeight="1" thickTop="1" x14ac:dyDescent="0.15">
      <c r="A68" s="234">
        <v>1</v>
      </c>
      <c r="B68" s="986" t="s">
        <v>555</v>
      </c>
      <c r="C68" s="987"/>
      <c r="D68" s="987"/>
      <c r="E68" s="987"/>
      <c r="F68" s="987"/>
      <c r="G68" s="987"/>
      <c r="H68" s="987"/>
      <c r="I68" s="987"/>
      <c r="J68" s="987"/>
      <c r="K68" s="987"/>
      <c r="L68" s="987"/>
      <c r="M68" s="987"/>
      <c r="N68" s="987"/>
      <c r="O68" s="987"/>
      <c r="P68" s="988"/>
      <c r="Q68" s="989">
        <v>905</v>
      </c>
      <c r="R68" s="983"/>
      <c r="S68" s="983"/>
      <c r="T68" s="983"/>
      <c r="U68" s="983"/>
      <c r="V68" s="983">
        <v>885</v>
      </c>
      <c r="W68" s="983"/>
      <c r="X68" s="983"/>
      <c r="Y68" s="983"/>
      <c r="Z68" s="983"/>
      <c r="AA68" s="983">
        <v>20</v>
      </c>
      <c r="AB68" s="983"/>
      <c r="AC68" s="983"/>
      <c r="AD68" s="983"/>
      <c r="AE68" s="983"/>
      <c r="AF68" s="983">
        <v>20</v>
      </c>
      <c r="AG68" s="983"/>
      <c r="AH68" s="983"/>
      <c r="AI68" s="983"/>
      <c r="AJ68" s="983"/>
      <c r="AK68" s="983" t="s">
        <v>563</v>
      </c>
      <c r="AL68" s="983"/>
      <c r="AM68" s="983"/>
      <c r="AN68" s="983"/>
      <c r="AO68" s="983"/>
      <c r="AP68" s="983">
        <v>6</v>
      </c>
      <c r="AQ68" s="983"/>
      <c r="AR68" s="983"/>
      <c r="AS68" s="983"/>
      <c r="AT68" s="983"/>
      <c r="AU68" s="983">
        <v>4</v>
      </c>
      <c r="AV68" s="983"/>
      <c r="AW68" s="983"/>
      <c r="AX68" s="983"/>
      <c r="AY68" s="983"/>
      <c r="AZ68" s="984"/>
      <c r="BA68" s="984"/>
      <c r="BB68" s="984"/>
      <c r="BC68" s="984"/>
      <c r="BD68" s="985"/>
      <c r="BE68" s="239"/>
      <c r="BF68" s="239"/>
      <c r="BG68" s="239"/>
      <c r="BH68" s="239"/>
      <c r="BI68" s="239"/>
      <c r="BJ68" s="239"/>
      <c r="BK68" s="239"/>
      <c r="BL68" s="239"/>
      <c r="BM68" s="239"/>
      <c r="BN68" s="239"/>
      <c r="BO68" s="239"/>
      <c r="BP68" s="239"/>
      <c r="BQ68" s="236">
        <v>62</v>
      </c>
      <c r="BR68" s="241"/>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28"/>
    </row>
    <row r="69" spans="1:131" ht="26.25" customHeight="1" x14ac:dyDescent="0.15">
      <c r="A69" s="236">
        <v>2</v>
      </c>
      <c r="B69" s="975" t="s">
        <v>562</v>
      </c>
      <c r="C69" s="976"/>
      <c r="D69" s="976"/>
      <c r="E69" s="976"/>
      <c r="F69" s="976"/>
      <c r="G69" s="976"/>
      <c r="H69" s="976"/>
      <c r="I69" s="976"/>
      <c r="J69" s="976"/>
      <c r="K69" s="976"/>
      <c r="L69" s="976"/>
      <c r="M69" s="976"/>
      <c r="N69" s="976"/>
      <c r="O69" s="976"/>
      <c r="P69" s="977"/>
      <c r="Q69" s="978">
        <v>2324</v>
      </c>
      <c r="R69" s="972"/>
      <c r="S69" s="972"/>
      <c r="T69" s="972"/>
      <c r="U69" s="972"/>
      <c r="V69" s="972">
        <v>2301</v>
      </c>
      <c r="W69" s="972"/>
      <c r="X69" s="972"/>
      <c r="Y69" s="972"/>
      <c r="Z69" s="972"/>
      <c r="AA69" s="972">
        <v>23</v>
      </c>
      <c r="AB69" s="972"/>
      <c r="AC69" s="972"/>
      <c r="AD69" s="972"/>
      <c r="AE69" s="972"/>
      <c r="AF69" s="972">
        <v>23</v>
      </c>
      <c r="AG69" s="972"/>
      <c r="AH69" s="972"/>
      <c r="AI69" s="972"/>
      <c r="AJ69" s="972"/>
      <c r="AK69" s="972">
        <v>690</v>
      </c>
      <c r="AL69" s="972"/>
      <c r="AM69" s="972"/>
      <c r="AN69" s="972"/>
      <c r="AO69" s="972"/>
      <c r="AP69" s="972">
        <v>718</v>
      </c>
      <c r="AQ69" s="972"/>
      <c r="AR69" s="972"/>
      <c r="AS69" s="972"/>
      <c r="AT69" s="972"/>
      <c r="AU69" s="972" t="s">
        <v>554</v>
      </c>
      <c r="AV69" s="972"/>
      <c r="AW69" s="972"/>
      <c r="AX69" s="972"/>
      <c r="AY69" s="972"/>
      <c r="AZ69" s="973"/>
      <c r="BA69" s="973"/>
      <c r="BB69" s="973"/>
      <c r="BC69" s="973"/>
      <c r="BD69" s="974"/>
      <c r="BE69" s="239"/>
      <c r="BF69" s="239"/>
      <c r="BG69" s="239"/>
      <c r="BH69" s="239"/>
      <c r="BI69" s="239"/>
      <c r="BJ69" s="239"/>
      <c r="BK69" s="239"/>
      <c r="BL69" s="239"/>
      <c r="BM69" s="239"/>
      <c r="BN69" s="239"/>
      <c r="BO69" s="239"/>
      <c r="BP69" s="239"/>
      <c r="BQ69" s="236">
        <v>63</v>
      </c>
      <c r="BR69" s="241"/>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28"/>
    </row>
    <row r="70" spans="1:131" ht="26.25" customHeight="1" x14ac:dyDescent="0.15">
      <c r="A70" s="236">
        <v>3</v>
      </c>
      <c r="B70" s="975" t="s">
        <v>556</v>
      </c>
      <c r="C70" s="976"/>
      <c r="D70" s="976"/>
      <c r="E70" s="976"/>
      <c r="F70" s="976"/>
      <c r="G70" s="976"/>
      <c r="H70" s="976"/>
      <c r="I70" s="976"/>
      <c r="J70" s="976"/>
      <c r="K70" s="976"/>
      <c r="L70" s="976"/>
      <c r="M70" s="976"/>
      <c r="N70" s="976"/>
      <c r="O70" s="976"/>
      <c r="P70" s="977"/>
      <c r="Q70" s="978">
        <v>46</v>
      </c>
      <c r="R70" s="972"/>
      <c r="S70" s="972"/>
      <c r="T70" s="972"/>
      <c r="U70" s="972"/>
      <c r="V70" s="972">
        <v>42</v>
      </c>
      <c r="W70" s="972"/>
      <c r="X70" s="972"/>
      <c r="Y70" s="972"/>
      <c r="Z70" s="972"/>
      <c r="AA70" s="972">
        <v>3</v>
      </c>
      <c r="AB70" s="972"/>
      <c r="AC70" s="972"/>
      <c r="AD70" s="972"/>
      <c r="AE70" s="972"/>
      <c r="AF70" s="972">
        <v>3</v>
      </c>
      <c r="AG70" s="972"/>
      <c r="AH70" s="972"/>
      <c r="AI70" s="972"/>
      <c r="AJ70" s="972"/>
      <c r="AK70" s="972" t="s">
        <v>563</v>
      </c>
      <c r="AL70" s="972"/>
      <c r="AM70" s="972"/>
      <c r="AN70" s="972"/>
      <c r="AO70" s="972"/>
      <c r="AP70" s="972" t="s">
        <v>554</v>
      </c>
      <c r="AQ70" s="972"/>
      <c r="AR70" s="972"/>
      <c r="AS70" s="972"/>
      <c r="AT70" s="972"/>
      <c r="AU70" s="972" t="s">
        <v>554</v>
      </c>
      <c r="AV70" s="972"/>
      <c r="AW70" s="972"/>
      <c r="AX70" s="972"/>
      <c r="AY70" s="972"/>
      <c r="AZ70" s="973"/>
      <c r="BA70" s="973"/>
      <c r="BB70" s="973"/>
      <c r="BC70" s="973"/>
      <c r="BD70" s="974"/>
      <c r="BE70" s="239"/>
      <c r="BF70" s="239"/>
      <c r="BG70" s="239"/>
      <c r="BH70" s="239"/>
      <c r="BI70" s="239"/>
      <c r="BJ70" s="239"/>
      <c r="BK70" s="239"/>
      <c r="BL70" s="239"/>
      <c r="BM70" s="239"/>
      <c r="BN70" s="239"/>
      <c r="BO70" s="239"/>
      <c r="BP70" s="239"/>
      <c r="BQ70" s="236">
        <v>64</v>
      </c>
      <c r="BR70" s="241"/>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28"/>
    </row>
    <row r="71" spans="1:131" ht="26.25" customHeight="1" x14ac:dyDescent="0.15">
      <c r="A71" s="236">
        <v>4</v>
      </c>
      <c r="B71" s="975" t="s">
        <v>557</v>
      </c>
      <c r="C71" s="976"/>
      <c r="D71" s="976"/>
      <c r="E71" s="976"/>
      <c r="F71" s="976"/>
      <c r="G71" s="976"/>
      <c r="H71" s="976"/>
      <c r="I71" s="976"/>
      <c r="J71" s="976"/>
      <c r="K71" s="976"/>
      <c r="L71" s="976"/>
      <c r="M71" s="976"/>
      <c r="N71" s="976"/>
      <c r="O71" s="976"/>
      <c r="P71" s="977"/>
      <c r="Q71" s="978">
        <v>0</v>
      </c>
      <c r="R71" s="972"/>
      <c r="S71" s="972"/>
      <c r="T71" s="972"/>
      <c r="U71" s="972"/>
      <c r="V71" s="972">
        <v>1</v>
      </c>
      <c r="W71" s="972"/>
      <c r="X71" s="972"/>
      <c r="Y71" s="972"/>
      <c r="Z71" s="972"/>
      <c r="AA71" s="972">
        <v>0</v>
      </c>
      <c r="AB71" s="972"/>
      <c r="AC71" s="972"/>
      <c r="AD71" s="972"/>
      <c r="AE71" s="972"/>
      <c r="AF71" s="972">
        <v>0</v>
      </c>
      <c r="AG71" s="972"/>
      <c r="AH71" s="972"/>
      <c r="AI71" s="972"/>
      <c r="AJ71" s="972"/>
      <c r="AK71" s="972" t="s">
        <v>554</v>
      </c>
      <c r="AL71" s="972"/>
      <c r="AM71" s="972"/>
      <c r="AN71" s="972"/>
      <c r="AO71" s="972"/>
      <c r="AP71" s="972" t="s">
        <v>554</v>
      </c>
      <c r="AQ71" s="972"/>
      <c r="AR71" s="972"/>
      <c r="AS71" s="972"/>
      <c r="AT71" s="972"/>
      <c r="AU71" s="972" t="s">
        <v>554</v>
      </c>
      <c r="AV71" s="972"/>
      <c r="AW71" s="972"/>
      <c r="AX71" s="972"/>
      <c r="AY71" s="972"/>
      <c r="AZ71" s="973"/>
      <c r="BA71" s="973"/>
      <c r="BB71" s="973"/>
      <c r="BC71" s="973"/>
      <c r="BD71" s="974"/>
      <c r="BE71" s="239"/>
      <c r="BF71" s="239"/>
      <c r="BG71" s="239"/>
      <c r="BH71" s="239"/>
      <c r="BI71" s="239"/>
      <c r="BJ71" s="239"/>
      <c r="BK71" s="239"/>
      <c r="BL71" s="239"/>
      <c r="BM71" s="239"/>
      <c r="BN71" s="239"/>
      <c r="BO71" s="239"/>
      <c r="BP71" s="239"/>
      <c r="BQ71" s="236">
        <v>65</v>
      </c>
      <c r="BR71" s="241"/>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28"/>
    </row>
    <row r="72" spans="1:131" ht="26.25" customHeight="1" x14ac:dyDescent="0.15">
      <c r="A72" s="236">
        <v>5</v>
      </c>
      <c r="B72" s="975" t="s">
        <v>558</v>
      </c>
      <c r="C72" s="976"/>
      <c r="D72" s="976"/>
      <c r="E72" s="976"/>
      <c r="F72" s="976"/>
      <c r="G72" s="976"/>
      <c r="H72" s="976"/>
      <c r="I72" s="976"/>
      <c r="J72" s="976"/>
      <c r="K72" s="976"/>
      <c r="L72" s="976"/>
      <c r="M72" s="976"/>
      <c r="N72" s="976"/>
      <c r="O72" s="976"/>
      <c r="P72" s="977"/>
      <c r="Q72" s="978">
        <v>117</v>
      </c>
      <c r="R72" s="972"/>
      <c r="S72" s="972"/>
      <c r="T72" s="972"/>
      <c r="U72" s="972"/>
      <c r="V72" s="972">
        <v>103</v>
      </c>
      <c r="W72" s="972"/>
      <c r="X72" s="972"/>
      <c r="Y72" s="972"/>
      <c r="Z72" s="972"/>
      <c r="AA72" s="972">
        <v>14</v>
      </c>
      <c r="AB72" s="972"/>
      <c r="AC72" s="972"/>
      <c r="AD72" s="972"/>
      <c r="AE72" s="972"/>
      <c r="AF72" s="972">
        <v>14</v>
      </c>
      <c r="AG72" s="972"/>
      <c r="AH72" s="972"/>
      <c r="AI72" s="972"/>
      <c r="AJ72" s="972"/>
      <c r="AK72" s="972" t="s">
        <v>563</v>
      </c>
      <c r="AL72" s="972"/>
      <c r="AM72" s="972"/>
      <c r="AN72" s="972"/>
      <c r="AO72" s="972"/>
      <c r="AP72" s="972" t="s">
        <v>554</v>
      </c>
      <c r="AQ72" s="972"/>
      <c r="AR72" s="972"/>
      <c r="AS72" s="972"/>
      <c r="AT72" s="972"/>
      <c r="AU72" s="972" t="s">
        <v>554</v>
      </c>
      <c r="AV72" s="972"/>
      <c r="AW72" s="972"/>
      <c r="AX72" s="972"/>
      <c r="AY72" s="972"/>
      <c r="AZ72" s="973"/>
      <c r="BA72" s="973"/>
      <c r="BB72" s="973"/>
      <c r="BC72" s="973"/>
      <c r="BD72" s="974"/>
      <c r="BE72" s="239"/>
      <c r="BF72" s="239"/>
      <c r="BG72" s="239"/>
      <c r="BH72" s="239"/>
      <c r="BI72" s="239"/>
      <c r="BJ72" s="239"/>
      <c r="BK72" s="239"/>
      <c r="BL72" s="239"/>
      <c r="BM72" s="239"/>
      <c r="BN72" s="239"/>
      <c r="BO72" s="239"/>
      <c r="BP72" s="239"/>
      <c r="BQ72" s="236">
        <v>66</v>
      </c>
      <c r="BR72" s="241"/>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28"/>
    </row>
    <row r="73" spans="1:131" ht="26.25" customHeight="1" x14ac:dyDescent="0.15">
      <c r="A73" s="236">
        <v>6</v>
      </c>
      <c r="B73" s="975" t="s">
        <v>559</v>
      </c>
      <c r="C73" s="976"/>
      <c r="D73" s="976"/>
      <c r="E73" s="976"/>
      <c r="F73" s="976"/>
      <c r="G73" s="976"/>
      <c r="H73" s="976"/>
      <c r="I73" s="976"/>
      <c r="J73" s="976"/>
      <c r="K73" s="976"/>
      <c r="L73" s="976"/>
      <c r="M73" s="976"/>
      <c r="N73" s="976"/>
      <c r="O73" s="976"/>
      <c r="P73" s="977"/>
      <c r="Q73" s="978">
        <v>8593</v>
      </c>
      <c r="R73" s="972"/>
      <c r="S73" s="972"/>
      <c r="T73" s="972"/>
      <c r="U73" s="972"/>
      <c r="V73" s="972">
        <v>7983</v>
      </c>
      <c r="W73" s="972"/>
      <c r="X73" s="972"/>
      <c r="Y73" s="972"/>
      <c r="Z73" s="972"/>
      <c r="AA73" s="972">
        <v>610</v>
      </c>
      <c r="AB73" s="972"/>
      <c r="AC73" s="972"/>
      <c r="AD73" s="972"/>
      <c r="AE73" s="972"/>
      <c r="AF73" s="972">
        <v>610</v>
      </c>
      <c r="AG73" s="972"/>
      <c r="AH73" s="972"/>
      <c r="AI73" s="972"/>
      <c r="AJ73" s="972"/>
      <c r="AK73" s="972">
        <v>58</v>
      </c>
      <c r="AL73" s="972"/>
      <c r="AM73" s="972"/>
      <c r="AN73" s="972"/>
      <c r="AO73" s="972"/>
      <c r="AP73" s="972" t="s">
        <v>554</v>
      </c>
      <c r="AQ73" s="972"/>
      <c r="AR73" s="972"/>
      <c r="AS73" s="972"/>
      <c r="AT73" s="972"/>
      <c r="AU73" s="972" t="s">
        <v>554</v>
      </c>
      <c r="AV73" s="972"/>
      <c r="AW73" s="972"/>
      <c r="AX73" s="972"/>
      <c r="AY73" s="972"/>
      <c r="AZ73" s="973"/>
      <c r="BA73" s="973"/>
      <c r="BB73" s="973"/>
      <c r="BC73" s="973"/>
      <c r="BD73" s="974"/>
      <c r="BE73" s="239"/>
      <c r="BF73" s="239"/>
      <c r="BG73" s="239"/>
      <c r="BH73" s="239"/>
      <c r="BI73" s="239"/>
      <c r="BJ73" s="239"/>
      <c r="BK73" s="239"/>
      <c r="BL73" s="239"/>
      <c r="BM73" s="239"/>
      <c r="BN73" s="239"/>
      <c r="BO73" s="239"/>
      <c r="BP73" s="239"/>
      <c r="BQ73" s="236">
        <v>67</v>
      </c>
      <c r="BR73" s="241"/>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28"/>
    </row>
    <row r="74" spans="1:131" ht="26.25" customHeight="1" x14ac:dyDescent="0.15">
      <c r="A74" s="236">
        <v>7</v>
      </c>
      <c r="B74" s="975" t="s">
        <v>560</v>
      </c>
      <c r="C74" s="976"/>
      <c r="D74" s="976"/>
      <c r="E74" s="976"/>
      <c r="F74" s="976"/>
      <c r="G74" s="976"/>
      <c r="H74" s="976"/>
      <c r="I74" s="976"/>
      <c r="J74" s="976"/>
      <c r="K74" s="976"/>
      <c r="L74" s="976"/>
      <c r="M74" s="976"/>
      <c r="N74" s="976"/>
      <c r="O74" s="976"/>
      <c r="P74" s="977"/>
      <c r="Q74" s="978">
        <v>110</v>
      </c>
      <c r="R74" s="972"/>
      <c r="S74" s="972"/>
      <c r="T74" s="972"/>
      <c r="U74" s="972"/>
      <c r="V74" s="972">
        <v>93</v>
      </c>
      <c r="W74" s="972"/>
      <c r="X74" s="972"/>
      <c r="Y74" s="972"/>
      <c r="Z74" s="972"/>
      <c r="AA74" s="972">
        <v>17</v>
      </c>
      <c r="AB74" s="972"/>
      <c r="AC74" s="972"/>
      <c r="AD74" s="972"/>
      <c r="AE74" s="972"/>
      <c r="AF74" s="972">
        <v>17</v>
      </c>
      <c r="AG74" s="972"/>
      <c r="AH74" s="972"/>
      <c r="AI74" s="972"/>
      <c r="AJ74" s="972"/>
      <c r="AK74" s="972" t="s">
        <v>563</v>
      </c>
      <c r="AL74" s="972"/>
      <c r="AM74" s="972"/>
      <c r="AN74" s="972"/>
      <c r="AO74" s="972"/>
      <c r="AP74" s="972" t="s">
        <v>554</v>
      </c>
      <c r="AQ74" s="972"/>
      <c r="AR74" s="972"/>
      <c r="AS74" s="972"/>
      <c r="AT74" s="972"/>
      <c r="AU74" s="972" t="s">
        <v>554</v>
      </c>
      <c r="AV74" s="972"/>
      <c r="AW74" s="972"/>
      <c r="AX74" s="972"/>
      <c r="AY74" s="972"/>
      <c r="AZ74" s="973"/>
      <c r="BA74" s="973"/>
      <c r="BB74" s="973"/>
      <c r="BC74" s="973"/>
      <c r="BD74" s="974"/>
      <c r="BE74" s="239"/>
      <c r="BF74" s="239"/>
      <c r="BG74" s="239"/>
      <c r="BH74" s="239"/>
      <c r="BI74" s="239"/>
      <c r="BJ74" s="239"/>
      <c r="BK74" s="239"/>
      <c r="BL74" s="239"/>
      <c r="BM74" s="239"/>
      <c r="BN74" s="239"/>
      <c r="BO74" s="239"/>
      <c r="BP74" s="239"/>
      <c r="BQ74" s="236">
        <v>68</v>
      </c>
      <c r="BR74" s="241"/>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28"/>
    </row>
    <row r="75" spans="1:131" ht="26.25" customHeight="1" x14ac:dyDescent="0.15">
      <c r="A75" s="236">
        <v>8</v>
      </c>
      <c r="B75" s="975" t="s">
        <v>561</v>
      </c>
      <c r="C75" s="976"/>
      <c r="D75" s="976"/>
      <c r="E75" s="976"/>
      <c r="F75" s="976"/>
      <c r="G75" s="976"/>
      <c r="H75" s="976"/>
      <c r="I75" s="976"/>
      <c r="J75" s="976"/>
      <c r="K75" s="976"/>
      <c r="L75" s="976"/>
      <c r="M75" s="976"/>
      <c r="N75" s="976"/>
      <c r="O75" s="976"/>
      <c r="P75" s="977"/>
      <c r="Q75" s="979">
        <v>293727</v>
      </c>
      <c r="R75" s="980"/>
      <c r="S75" s="980"/>
      <c r="T75" s="980"/>
      <c r="U75" s="981"/>
      <c r="V75" s="982">
        <v>290111</v>
      </c>
      <c r="W75" s="980"/>
      <c r="X75" s="980"/>
      <c r="Y75" s="980"/>
      <c r="Z75" s="981"/>
      <c r="AA75" s="982">
        <v>3616</v>
      </c>
      <c r="AB75" s="980"/>
      <c r="AC75" s="980"/>
      <c r="AD75" s="980"/>
      <c r="AE75" s="981"/>
      <c r="AF75" s="982">
        <v>3616</v>
      </c>
      <c r="AG75" s="980"/>
      <c r="AH75" s="980"/>
      <c r="AI75" s="980"/>
      <c r="AJ75" s="981"/>
      <c r="AK75" s="982">
        <v>27</v>
      </c>
      <c r="AL75" s="980"/>
      <c r="AM75" s="980"/>
      <c r="AN75" s="980"/>
      <c r="AO75" s="981"/>
      <c r="AP75" s="972" t="s">
        <v>554</v>
      </c>
      <c r="AQ75" s="972"/>
      <c r="AR75" s="972"/>
      <c r="AS75" s="972"/>
      <c r="AT75" s="972"/>
      <c r="AU75" s="972" t="s">
        <v>554</v>
      </c>
      <c r="AV75" s="972"/>
      <c r="AW75" s="972"/>
      <c r="AX75" s="972"/>
      <c r="AY75" s="972"/>
      <c r="AZ75" s="973"/>
      <c r="BA75" s="973"/>
      <c r="BB75" s="973"/>
      <c r="BC75" s="973"/>
      <c r="BD75" s="974"/>
      <c r="BE75" s="239"/>
      <c r="BF75" s="239"/>
      <c r="BG75" s="239"/>
      <c r="BH75" s="239"/>
      <c r="BI75" s="239"/>
      <c r="BJ75" s="239"/>
      <c r="BK75" s="239"/>
      <c r="BL75" s="239"/>
      <c r="BM75" s="239"/>
      <c r="BN75" s="239"/>
      <c r="BO75" s="239"/>
      <c r="BP75" s="239"/>
      <c r="BQ75" s="236">
        <v>69</v>
      </c>
      <c r="BR75" s="241"/>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28"/>
    </row>
    <row r="76" spans="1:131" ht="26.25" customHeight="1" x14ac:dyDescent="0.15">
      <c r="A76" s="236">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39"/>
      <c r="BF76" s="239"/>
      <c r="BG76" s="239"/>
      <c r="BH76" s="239"/>
      <c r="BI76" s="239"/>
      <c r="BJ76" s="239"/>
      <c r="BK76" s="239"/>
      <c r="BL76" s="239"/>
      <c r="BM76" s="239"/>
      <c r="BN76" s="239"/>
      <c r="BO76" s="239"/>
      <c r="BP76" s="239"/>
      <c r="BQ76" s="236">
        <v>70</v>
      </c>
      <c r="BR76" s="241"/>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28"/>
    </row>
    <row r="77" spans="1:131" ht="26.25" customHeight="1" x14ac:dyDescent="0.15">
      <c r="A77" s="236">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39"/>
      <c r="BF77" s="239"/>
      <c r="BG77" s="239"/>
      <c r="BH77" s="239"/>
      <c r="BI77" s="239"/>
      <c r="BJ77" s="239"/>
      <c r="BK77" s="239"/>
      <c r="BL77" s="239"/>
      <c r="BM77" s="239"/>
      <c r="BN77" s="239"/>
      <c r="BO77" s="239"/>
      <c r="BP77" s="239"/>
      <c r="BQ77" s="236">
        <v>71</v>
      </c>
      <c r="BR77" s="241"/>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28"/>
    </row>
    <row r="78" spans="1:131" ht="26.25" customHeight="1" x14ac:dyDescent="0.15">
      <c r="A78" s="236">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39"/>
      <c r="BF78" s="239"/>
      <c r="BG78" s="239"/>
      <c r="BH78" s="239"/>
      <c r="BI78" s="239"/>
      <c r="BJ78" s="228"/>
      <c r="BK78" s="228"/>
      <c r="BL78" s="228"/>
      <c r="BM78" s="228"/>
      <c r="BN78" s="228"/>
      <c r="BO78" s="239"/>
      <c r="BP78" s="239"/>
      <c r="BQ78" s="236">
        <v>72</v>
      </c>
      <c r="BR78" s="241"/>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28"/>
    </row>
    <row r="79" spans="1:131" ht="26.25" customHeight="1" x14ac:dyDescent="0.15">
      <c r="A79" s="236">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39"/>
      <c r="BF79" s="239"/>
      <c r="BG79" s="239"/>
      <c r="BH79" s="239"/>
      <c r="BI79" s="239"/>
      <c r="BJ79" s="228"/>
      <c r="BK79" s="228"/>
      <c r="BL79" s="228"/>
      <c r="BM79" s="228"/>
      <c r="BN79" s="228"/>
      <c r="BO79" s="239"/>
      <c r="BP79" s="239"/>
      <c r="BQ79" s="236">
        <v>73</v>
      </c>
      <c r="BR79" s="241"/>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28"/>
    </row>
    <row r="80" spans="1:131" ht="26.25" customHeight="1" x14ac:dyDescent="0.15">
      <c r="A80" s="236">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39"/>
      <c r="BF80" s="239"/>
      <c r="BG80" s="239"/>
      <c r="BH80" s="239"/>
      <c r="BI80" s="239"/>
      <c r="BJ80" s="239"/>
      <c r="BK80" s="239"/>
      <c r="BL80" s="239"/>
      <c r="BM80" s="239"/>
      <c r="BN80" s="239"/>
      <c r="BO80" s="239"/>
      <c r="BP80" s="239"/>
      <c r="BQ80" s="236">
        <v>74</v>
      </c>
      <c r="BR80" s="241"/>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28"/>
    </row>
    <row r="81" spans="1:131" ht="26.25" customHeight="1" x14ac:dyDescent="0.15">
      <c r="A81" s="236">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39"/>
      <c r="BF81" s="239"/>
      <c r="BG81" s="239"/>
      <c r="BH81" s="239"/>
      <c r="BI81" s="239"/>
      <c r="BJ81" s="239"/>
      <c r="BK81" s="239"/>
      <c r="BL81" s="239"/>
      <c r="BM81" s="239"/>
      <c r="BN81" s="239"/>
      <c r="BO81" s="239"/>
      <c r="BP81" s="239"/>
      <c r="BQ81" s="236">
        <v>75</v>
      </c>
      <c r="BR81" s="241"/>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28"/>
    </row>
    <row r="82" spans="1:131" ht="26.25" customHeight="1" x14ac:dyDescent="0.15">
      <c r="A82" s="236">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39"/>
      <c r="BF82" s="239"/>
      <c r="BG82" s="239"/>
      <c r="BH82" s="239"/>
      <c r="BI82" s="239"/>
      <c r="BJ82" s="239"/>
      <c r="BK82" s="239"/>
      <c r="BL82" s="239"/>
      <c r="BM82" s="239"/>
      <c r="BN82" s="239"/>
      <c r="BO82" s="239"/>
      <c r="BP82" s="239"/>
      <c r="BQ82" s="236">
        <v>76</v>
      </c>
      <c r="BR82" s="241"/>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28"/>
    </row>
    <row r="83" spans="1:131" ht="26.25" customHeight="1" x14ac:dyDescent="0.15">
      <c r="A83" s="236">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39"/>
      <c r="BF83" s="239"/>
      <c r="BG83" s="239"/>
      <c r="BH83" s="239"/>
      <c r="BI83" s="239"/>
      <c r="BJ83" s="239"/>
      <c r="BK83" s="239"/>
      <c r="BL83" s="239"/>
      <c r="BM83" s="239"/>
      <c r="BN83" s="239"/>
      <c r="BO83" s="239"/>
      <c r="BP83" s="239"/>
      <c r="BQ83" s="236">
        <v>77</v>
      </c>
      <c r="BR83" s="241"/>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28"/>
    </row>
    <row r="84" spans="1:131" ht="26.25" customHeight="1" x14ac:dyDescent="0.15">
      <c r="A84" s="236">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39"/>
      <c r="BF84" s="239"/>
      <c r="BG84" s="239"/>
      <c r="BH84" s="239"/>
      <c r="BI84" s="239"/>
      <c r="BJ84" s="239"/>
      <c r="BK84" s="239"/>
      <c r="BL84" s="239"/>
      <c r="BM84" s="239"/>
      <c r="BN84" s="239"/>
      <c r="BO84" s="239"/>
      <c r="BP84" s="239"/>
      <c r="BQ84" s="236">
        <v>78</v>
      </c>
      <c r="BR84" s="241"/>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28"/>
    </row>
    <row r="85" spans="1:131" ht="26.25" customHeight="1" x14ac:dyDescent="0.15">
      <c r="A85" s="236">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39"/>
      <c r="BF85" s="239"/>
      <c r="BG85" s="239"/>
      <c r="BH85" s="239"/>
      <c r="BI85" s="239"/>
      <c r="BJ85" s="239"/>
      <c r="BK85" s="239"/>
      <c r="BL85" s="239"/>
      <c r="BM85" s="239"/>
      <c r="BN85" s="239"/>
      <c r="BO85" s="239"/>
      <c r="BP85" s="239"/>
      <c r="BQ85" s="236">
        <v>79</v>
      </c>
      <c r="BR85" s="241"/>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28"/>
    </row>
    <row r="86" spans="1:131" ht="26.25" customHeight="1" x14ac:dyDescent="0.15">
      <c r="A86" s="236">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39"/>
      <c r="BF86" s="239"/>
      <c r="BG86" s="239"/>
      <c r="BH86" s="239"/>
      <c r="BI86" s="239"/>
      <c r="BJ86" s="239"/>
      <c r="BK86" s="239"/>
      <c r="BL86" s="239"/>
      <c r="BM86" s="239"/>
      <c r="BN86" s="239"/>
      <c r="BO86" s="239"/>
      <c r="BP86" s="239"/>
      <c r="BQ86" s="236">
        <v>80</v>
      </c>
      <c r="BR86" s="241"/>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28"/>
    </row>
    <row r="87" spans="1:131" ht="26.25" customHeight="1" x14ac:dyDescent="0.15">
      <c r="A87" s="242">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39"/>
      <c r="BF87" s="239"/>
      <c r="BG87" s="239"/>
      <c r="BH87" s="239"/>
      <c r="BI87" s="239"/>
      <c r="BJ87" s="239"/>
      <c r="BK87" s="239"/>
      <c r="BL87" s="239"/>
      <c r="BM87" s="239"/>
      <c r="BN87" s="239"/>
      <c r="BO87" s="239"/>
      <c r="BP87" s="239"/>
      <c r="BQ87" s="236">
        <v>81</v>
      </c>
      <c r="BR87" s="241"/>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28"/>
    </row>
    <row r="88" spans="1:131" ht="26.25" customHeight="1" thickBot="1" x14ac:dyDescent="0.2">
      <c r="A88" s="238" t="s">
        <v>377</v>
      </c>
      <c r="B88" s="938" t="s">
        <v>401</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4303</v>
      </c>
      <c r="AG88" s="960"/>
      <c r="AH88" s="960"/>
      <c r="AI88" s="960"/>
      <c r="AJ88" s="960"/>
      <c r="AK88" s="964"/>
      <c r="AL88" s="964"/>
      <c r="AM88" s="964"/>
      <c r="AN88" s="964"/>
      <c r="AO88" s="964"/>
      <c r="AP88" s="960">
        <v>724</v>
      </c>
      <c r="AQ88" s="960"/>
      <c r="AR88" s="960"/>
      <c r="AS88" s="960"/>
      <c r="AT88" s="960"/>
      <c r="AU88" s="960">
        <v>4</v>
      </c>
      <c r="AV88" s="960"/>
      <c r="AW88" s="960"/>
      <c r="AX88" s="960"/>
      <c r="AY88" s="960"/>
      <c r="AZ88" s="961"/>
      <c r="BA88" s="961"/>
      <c r="BB88" s="961"/>
      <c r="BC88" s="961"/>
      <c r="BD88" s="962"/>
      <c r="BE88" s="239"/>
      <c r="BF88" s="239"/>
      <c r="BG88" s="239"/>
      <c r="BH88" s="239"/>
      <c r="BI88" s="239"/>
      <c r="BJ88" s="239"/>
      <c r="BK88" s="239"/>
      <c r="BL88" s="239"/>
      <c r="BM88" s="239"/>
      <c r="BN88" s="239"/>
      <c r="BO88" s="239"/>
      <c r="BP88" s="239"/>
      <c r="BQ88" s="236">
        <v>82</v>
      </c>
      <c r="BR88" s="241"/>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377</v>
      </c>
      <c r="BR102" s="938" t="s">
        <v>402</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v>2</v>
      </c>
      <c r="CS102" s="954"/>
      <c r="CT102" s="954"/>
      <c r="CU102" s="954"/>
      <c r="CV102" s="955"/>
      <c r="CW102" s="953"/>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41" t="s">
        <v>403</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42" t="s">
        <v>404</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405</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406</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43" t="s">
        <v>407</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408</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8" customFormat="1" ht="26.25" customHeight="1" x14ac:dyDescent="0.15">
      <c r="A109" s="896" t="s">
        <v>409</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410</v>
      </c>
      <c r="AB109" s="897"/>
      <c r="AC109" s="897"/>
      <c r="AD109" s="897"/>
      <c r="AE109" s="898"/>
      <c r="AF109" s="899" t="s">
        <v>411</v>
      </c>
      <c r="AG109" s="897"/>
      <c r="AH109" s="897"/>
      <c r="AI109" s="897"/>
      <c r="AJ109" s="898"/>
      <c r="AK109" s="899" t="s">
        <v>295</v>
      </c>
      <c r="AL109" s="897"/>
      <c r="AM109" s="897"/>
      <c r="AN109" s="897"/>
      <c r="AO109" s="898"/>
      <c r="AP109" s="899" t="s">
        <v>412</v>
      </c>
      <c r="AQ109" s="897"/>
      <c r="AR109" s="897"/>
      <c r="AS109" s="897"/>
      <c r="AT109" s="930"/>
      <c r="AU109" s="896" t="s">
        <v>409</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410</v>
      </c>
      <c r="BR109" s="897"/>
      <c r="BS109" s="897"/>
      <c r="BT109" s="897"/>
      <c r="BU109" s="898"/>
      <c r="BV109" s="899" t="s">
        <v>411</v>
      </c>
      <c r="BW109" s="897"/>
      <c r="BX109" s="897"/>
      <c r="BY109" s="897"/>
      <c r="BZ109" s="898"/>
      <c r="CA109" s="899" t="s">
        <v>295</v>
      </c>
      <c r="CB109" s="897"/>
      <c r="CC109" s="897"/>
      <c r="CD109" s="897"/>
      <c r="CE109" s="898"/>
      <c r="CF109" s="937" t="s">
        <v>412</v>
      </c>
      <c r="CG109" s="937"/>
      <c r="CH109" s="937"/>
      <c r="CI109" s="937"/>
      <c r="CJ109" s="937"/>
      <c r="CK109" s="899" t="s">
        <v>413</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410</v>
      </c>
      <c r="DH109" s="897"/>
      <c r="DI109" s="897"/>
      <c r="DJ109" s="897"/>
      <c r="DK109" s="898"/>
      <c r="DL109" s="899" t="s">
        <v>411</v>
      </c>
      <c r="DM109" s="897"/>
      <c r="DN109" s="897"/>
      <c r="DO109" s="897"/>
      <c r="DP109" s="898"/>
      <c r="DQ109" s="899" t="s">
        <v>295</v>
      </c>
      <c r="DR109" s="897"/>
      <c r="DS109" s="897"/>
      <c r="DT109" s="897"/>
      <c r="DU109" s="898"/>
      <c r="DV109" s="899" t="s">
        <v>412</v>
      </c>
      <c r="DW109" s="897"/>
      <c r="DX109" s="897"/>
      <c r="DY109" s="897"/>
      <c r="DZ109" s="930"/>
    </row>
    <row r="110" spans="1:131" s="228" customFormat="1" ht="26.25" customHeight="1" x14ac:dyDescent="0.15">
      <c r="A110" s="808" t="s">
        <v>414</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1901774</v>
      </c>
      <c r="AB110" s="890"/>
      <c r="AC110" s="890"/>
      <c r="AD110" s="890"/>
      <c r="AE110" s="891"/>
      <c r="AF110" s="892">
        <v>1914258</v>
      </c>
      <c r="AG110" s="890"/>
      <c r="AH110" s="890"/>
      <c r="AI110" s="890"/>
      <c r="AJ110" s="891"/>
      <c r="AK110" s="892">
        <v>1891056</v>
      </c>
      <c r="AL110" s="890"/>
      <c r="AM110" s="890"/>
      <c r="AN110" s="890"/>
      <c r="AO110" s="891"/>
      <c r="AP110" s="893">
        <v>23.2</v>
      </c>
      <c r="AQ110" s="894"/>
      <c r="AR110" s="894"/>
      <c r="AS110" s="894"/>
      <c r="AT110" s="895"/>
      <c r="AU110" s="931" t="s">
        <v>69</v>
      </c>
      <c r="AV110" s="932"/>
      <c r="AW110" s="932"/>
      <c r="AX110" s="932"/>
      <c r="AY110" s="932"/>
      <c r="AZ110" s="861" t="s">
        <v>415</v>
      </c>
      <c r="BA110" s="809"/>
      <c r="BB110" s="809"/>
      <c r="BC110" s="809"/>
      <c r="BD110" s="809"/>
      <c r="BE110" s="809"/>
      <c r="BF110" s="809"/>
      <c r="BG110" s="809"/>
      <c r="BH110" s="809"/>
      <c r="BI110" s="809"/>
      <c r="BJ110" s="809"/>
      <c r="BK110" s="809"/>
      <c r="BL110" s="809"/>
      <c r="BM110" s="809"/>
      <c r="BN110" s="809"/>
      <c r="BO110" s="809"/>
      <c r="BP110" s="810"/>
      <c r="BQ110" s="862">
        <v>14969945</v>
      </c>
      <c r="BR110" s="843"/>
      <c r="BS110" s="843"/>
      <c r="BT110" s="843"/>
      <c r="BU110" s="843"/>
      <c r="BV110" s="843">
        <v>14021245</v>
      </c>
      <c r="BW110" s="843"/>
      <c r="BX110" s="843"/>
      <c r="BY110" s="843"/>
      <c r="BZ110" s="843"/>
      <c r="CA110" s="843">
        <v>13253257</v>
      </c>
      <c r="CB110" s="843"/>
      <c r="CC110" s="843"/>
      <c r="CD110" s="843"/>
      <c r="CE110" s="843"/>
      <c r="CF110" s="867">
        <v>162.5</v>
      </c>
      <c r="CG110" s="868"/>
      <c r="CH110" s="868"/>
      <c r="CI110" s="868"/>
      <c r="CJ110" s="868"/>
      <c r="CK110" s="927" t="s">
        <v>416</v>
      </c>
      <c r="CL110" s="820"/>
      <c r="CM110" s="861" t="s">
        <v>417</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v>600</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28" customFormat="1" ht="26.25" customHeight="1" x14ac:dyDescent="0.15">
      <c r="A111" s="775" t="s">
        <v>418</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419</v>
      </c>
      <c r="BA111" s="753"/>
      <c r="BB111" s="753"/>
      <c r="BC111" s="753"/>
      <c r="BD111" s="753"/>
      <c r="BE111" s="753"/>
      <c r="BF111" s="753"/>
      <c r="BG111" s="753"/>
      <c r="BH111" s="753"/>
      <c r="BI111" s="753"/>
      <c r="BJ111" s="753"/>
      <c r="BK111" s="753"/>
      <c r="BL111" s="753"/>
      <c r="BM111" s="753"/>
      <c r="BN111" s="753"/>
      <c r="BO111" s="753"/>
      <c r="BP111" s="754"/>
      <c r="BQ111" s="817">
        <v>600</v>
      </c>
      <c r="BR111" s="818"/>
      <c r="BS111" s="818"/>
      <c r="BT111" s="818"/>
      <c r="BU111" s="818"/>
      <c r="BV111" s="818" t="s">
        <v>122</v>
      </c>
      <c r="BW111" s="818"/>
      <c r="BX111" s="818"/>
      <c r="BY111" s="818"/>
      <c r="BZ111" s="818"/>
      <c r="CA111" s="818" t="s">
        <v>122</v>
      </c>
      <c r="CB111" s="818"/>
      <c r="CC111" s="818"/>
      <c r="CD111" s="818"/>
      <c r="CE111" s="818"/>
      <c r="CF111" s="876" t="s">
        <v>122</v>
      </c>
      <c r="CG111" s="877"/>
      <c r="CH111" s="877"/>
      <c r="CI111" s="877"/>
      <c r="CJ111" s="877"/>
      <c r="CK111" s="928"/>
      <c r="CL111" s="822"/>
      <c r="CM111" s="816" t="s">
        <v>420</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28" customFormat="1" ht="26.25" customHeight="1" x14ac:dyDescent="0.15">
      <c r="A112" s="913" t="s">
        <v>421</v>
      </c>
      <c r="B112" s="914"/>
      <c r="C112" s="753" t="s">
        <v>422</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423</v>
      </c>
      <c r="BA112" s="753"/>
      <c r="BB112" s="753"/>
      <c r="BC112" s="753"/>
      <c r="BD112" s="753"/>
      <c r="BE112" s="753"/>
      <c r="BF112" s="753"/>
      <c r="BG112" s="753"/>
      <c r="BH112" s="753"/>
      <c r="BI112" s="753"/>
      <c r="BJ112" s="753"/>
      <c r="BK112" s="753"/>
      <c r="BL112" s="753"/>
      <c r="BM112" s="753"/>
      <c r="BN112" s="753"/>
      <c r="BO112" s="753"/>
      <c r="BP112" s="754"/>
      <c r="BQ112" s="817">
        <v>844500</v>
      </c>
      <c r="BR112" s="818"/>
      <c r="BS112" s="818"/>
      <c r="BT112" s="818"/>
      <c r="BU112" s="818"/>
      <c r="BV112" s="818">
        <v>693592</v>
      </c>
      <c r="BW112" s="818"/>
      <c r="BX112" s="818"/>
      <c r="BY112" s="818"/>
      <c r="BZ112" s="818"/>
      <c r="CA112" s="818">
        <v>544994</v>
      </c>
      <c r="CB112" s="818"/>
      <c r="CC112" s="818"/>
      <c r="CD112" s="818"/>
      <c r="CE112" s="818"/>
      <c r="CF112" s="876">
        <v>6.7</v>
      </c>
      <c r="CG112" s="877"/>
      <c r="CH112" s="877"/>
      <c r="CI112" s="877"/>
      <c r="CJ112" s="877"/>
      <c r="CK112" s="928"/>
      <c r="CL112" s="822"/>
      <c r="CM112" s="816" t="s">
        <v>424</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28" customFormat="1" ht="26.25" customHeight="1" x14ac:dyDescent="0.15">
      <c r="A113" s="915"/>
      <c r="B113" s="916"/>
      <c r="C113" s="753" t="s">
        <v>425</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123094</v>
      </c>
      <c r="AB113" s="920"/>
      <c r="AC113" s="920"/>
      <c r="AD113" s="920"/>
      <c r="AE113" s="921"/>
      <c r="AF113" s="922">
        <v>125751</v>
      </c>
      <c r="AG113" s="920"/>
      <c r="AH113" s="920"/>
      <c r="AI113" s="920"/>
      <c r="AJ113" s="921"/>
      <c r="AK113" s="922">
        <v>126378</v>
      </c>
      <c r="AL113" s="920"/>
      <c r="AM113" s="920"/>
      <c r="AN113" s="920"/>
      <c r="AO113" s="921"/>
      <c r="AP113" s="923">
        <v>1.5</v>
      </c>
      <c r="AQ113" s="924"/>
      <c r="AR113" s="924"/>
      <c r="AS113" s="924"/>
      <c r="AT113" s="925"/>
      <c r="AU113" s="933"/>
      <c r="AV113" s="934"/>
      <c r="AW113" s="934"/>
      <c r="AX113" s="934"/>
      <c r="AY113" s="934"/>
      <c r="AZ113" s="816" t="s">
        <v>426</v>
      </c>
      <c r="BA113" s="753"/>
      <c r="BB113" s="753"/>
      <c r="BC113" s="753"/>
      <c r="BD113" s="753"/>
      <c r="BE113" s="753"/>
      <c r="BF113" s="753"/>
      <c r="BG113" s="753"/>
      <c r="BH113" s="753"/>
      <c r="BI113" s="753"/>
      <c r="BJ113" s="753"/>
      <c r="BK113" s="753"/>
      <c r="BL113" s="753"/>
      <c r="BM113" s="753"/>
      <c r="BN113" s="753"/>
      <c r="BO113" s="753"/>
      <c r="BP113" s="754"/>
      <c r="BQ113" s="817">
        <v>26168</v>
      </c>
      <c r="BR113" s="818"/>
      <c r="BS113" s="818"/>
      <c r="BT113" s="818"/>
      <c r="BU113" s="818"/>
      <c r="BV113" s="818">
        <v>14211</v>
      </c>
      <c r="BW113" s="818"/>
      <c r="BX113" s="818"/>
      <c r="BY113" s="818"/>
      <c r="BZ113" s="818"/>
      <c r="CA113" s="818">
        <v>4119</v>
      </c>
      <c r="CB113" s="818"/>
      <c r="CC113" s="818"/>
      <c r="CD113" s="818"/>
      <c r="CE113" s="818"/>
      <c r="CF113" s="876">
        <v>0.1</v>
      </c>
      <c r="CG113" s="877"/>
      <c r="CH113" s="877"/>
      <c r="CI113" s="877"/>
      <c r="CJ113" s="877"/>
      <c r="CK113" s="928"/>
      <c r="CL113" s="822"/>
      <c r="CM113" s="816" t="s">
        <v>427</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28" customFormat="1" ht="26.25" customHeight="1" x14ac:dyDescent="0.15">
      <c r="A114" s="915"/>
      <c r="B114" s="916"/>
      <c r="C114" s="753" t="s">
        <v>428</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11968</v>
      </c>
      <c r="AB114" s="781"/>
      <c r="AC114" s="781"/>
      <c r="AD114" s="781"/>
      <c r="AE114" s="782"/>
      <c r="AF114" s="783">
        <v>12357</v>
      </c>
      <c r="AG114" s="781"/>
      <c r="AH114" s="781"/>
      <c r="AI114" s="781"/>
      <c r="AJ114" s="782"/>
      <c r="AK114" s="783">
        <v>11094</v>
      </c>
      <c r="AL114" s="781"/>
      <c r="AM114" s="781"/>
      <c r="AN114" s="781"/>
      <c r="AO114" s="782"/>
      <c r="AP114" s="825">
        <v>0.1</v>
      </c>
      <c r="AQ114" s="826"/>
      <c r="AR114" s="826"/>
      <c r="AS114" s="826"/>
      <c r="AT114" s="827"/>
      <c r="AU114" s="933"/>
      <c r="AV114" s="934"/>
      <c r="AW114" s="934"/>
      <c r="AX114" s="934"/>
      <c r="AY114" s="934"/>
      <c r="AZ114" s="816" t="s">
        <v>429</v>
      </c>
      <c r="BA114" s="753"/>
      <c r="BB114" s="753"/>
      <c r="BC114" s="753"/>
      <c r="BD114" s="753"/>
      <c r="BE114" s="753"/>
      <c r="BF114" s="753"/>
      <c r="BG114" s="753"/>
      <c r="BH114" s="753"/>
      <c r="BI114" s="753"/>
      <c r="BJ114" s="753"/>
      <c r="BK114" s="753"/>
      <c r="BL114" s="753"/>
      <c r="BM114" s="753"/>
      <c r="BN114" s="753"/>
      <c r="BO114" s="753"/>
      <c r="BP114" s="754"/>
      <c r="BQ114" s="817">
        <v>1492973</v>
      </c>
      <c r="BR114" s="818"/>
      <c r="BS114" s="818"/>
      <c r="BT114" s="818"/>
      <c r="BU114" s="818"/>
      <c r="BV114" s="818">
        <v>1449551</v>
      </c>
      <c r="BW114" s="818"/>
      <c r="BX114" s="818"/>
      <c r="BY114" s="818"/>
      <c r="BZ114" s="818"/>
      <c r="CA114" s="818">
        <v>1507598</v>
      </c>
      <c r="CB114" s="818"/>
      <c r="CC114" s="818"/>
      <c r="CD114" s="818"/>
      <c r="CE114" s="818"/>
      <c r="CF114" s="876">
        <v>18.5</v>
      </c>
      <c r="CG114" s="877"/>
      <c r="CH114" s="877"/>
      <c r="CI114" s="877"/>
      <c r="CJ114" s="877"/>
      <c r="CK114" s="928"/>
      <c r="CL114" s="822"/>
      <c r="CM114" s="816" t="s">
        <v>430</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28" customFormat="1" ht="26.25" customHeight="1" x14ac:dyDescent="0.15">
      <c r="A115" s="915"/>
      <c r="B115" s="916"/>
      <c r="C115" s="753" t="s">
        <v>431</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38279</v>
      </c>
      <c r="AB115" s="920"/>
      <c r="AC115" s="920"/>
      <c r="AD115" s="920"/>
      <c r="AE115" s="921"/>
      <c r="AF115" s="922">
        <v>24515</v>
      </c>
      <c r="AG115" s="920"/>
      <c r="AH115" s="920"/>
      <c r="AI115" s="920"/>
      <c r="AJ115" s="921"/>
      <c r="AK115" s="922">
        <v>8528</v>
      </c>
      <c r="AL115" s="920"/>
      <c r="AM115" s="920"/>
      <c r="AN115" s="920"/>
      <c r="AO115" s="921"/>
      <c r="AP115" s="923">
        <v>0.1</v>
      </c>
      <c r="AQ115" s="924"/>
      <c r="AR115" s="924"/>
      <c r="AS115" s="924"/>
      <c r="AT115" s="925"/>
      <c r="AU115" s="933"/>
      <c r="AV115" s="934"/>
      <c r="AW115" s="934"/>
      <c r="AX115" s="934"/>
      <c r="AY115" s="934"/>
      <c r="AZ115" s="816" t="s">
        <v>432</v>
      </c>
      <c r="BA115" s="753"/>
      <c r="BB115" s="753"/>
      <c r="BC115" s="753"/>
      <c r="BD115" s="753"/>
      <c r="BE115" s="753"/>
      <c r="BF115" s="753"/>
      <c r="BG115" s="753"/>
      <c r="BH115" s="753"/>
      <c r="BI115" s="753"/>
      <c r="BJ115" s="753"/>
      <c r="BK115" s="753"/>
      <c r="BL115" s="753"/>
      <c r="BM115" s="753"/>
      <c r="BN115" s="753"/>
      <c r="BO115" s="753"/>
      <c r="BP115" s="754"/>
      <c r="BQ115" s="817" t="s">
        <v>122</v>
      </c>
      <c r="BR115" s="818"/>
      <c r="BS115" s="818"/>
      <c r="BT115" s="818"/>
      <c r="BU115" s="818"/>
      <c r="BV115" s="818" t="s">
        <v>122</v>
      </c>
      <c r="BW115" s="818"/>
      <c r="BX115" s="818"/>
      <c r="BY115" s="818"/>
      <c r="BZ115" s="818"/>
      <c r="CA115" s="818" t="s">
        <v>122</v>
      </c>
      <c r="CB115" s="818"/>
      <c r="CC115" s="818"/>
      <c r="CD115" s="818"/>
      <c r="CE115" s="818"/>
      <c r="CF115" s="876" t="s">
        <v>122</v>
      </c>
      <c r="CG115" s="877"/>
      <c r="CH115" s="877"/>
      <c r="CI115" s="877"/>
      <c r="CJ115" s="877"/>
      <c r="CK115" s="928"/>
      <c r="CL115" s="822"/>
      <c r="CM115" s="816" t="s">
        <v>433</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28" customFormat="1" ht="26.25" customHeight="1" x14ac:dyDescent="0.15">
      <c r="A116" s="917"/>
      <c r="B116" s="918"/>
      <c r="C116" s="840" t="s">
        <v>434</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v>117</v>
      </c>
      <c r="AB116" s="781"/>
      <c r="AC116" s="781"/>
      <c r="AD116" s="781"/>
      <c r="AE116" s="782"/>
      <c r="AF116" s="783">
        <v>101</v>
      </c>
      <c r="AG116" s="781"/>
      <c r="AH116" s="781"/>
      <c r="AI116" s="781"/>
      <c r="AJ116" s="782"/>
      <c r="AK116" s="783">
        <v>18</v>
      </c>
      <c r="AL116" s="781"/>
      <c r="AM116" s="781"/>
      <c r="AN116" s="781"/>
      <c r="AO116" s="782"/>
      <c r="AP116" s="825">
        <v>0</v>
      </c>
      <c r="AQ116" s="826"/>
      <c r="AR116" s="826"/>
      <c r="AS116" s="826"/>
      <c r="AT116" s="827"/>
      <c r="AU116" s="933"/>
      <c r="AV116" s="934"/>
      <c r="AW116" s="934"/>
      <c r="AX116" s="934"/>
      <c r="AY116" s="934"/>
      <c r="AZ116" s="910" t="s">
        <v>435</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436</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28" customFormat="1" ht="26.25" customHeight="1" x14ac:dyDescent="0.15">
      <c r="A117" s="896" t="s">
        <v>178</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437</v>
      </c>
      <c r="Z117" s="898"/>
      <c r="AA117" s="903">
        <v>2075232</v>
      </c>
      <c r="AB117" s="904"/>
      <c r="AC117" s="904"/>
      <c r="AD117" s="904"/>
      <c r="AE117" s="905"/>
      <c r="AF117" s="906">
        <v>2076982</v>
      </c>
      <c r="AG117" s="904"/>
      <c r="AH117" s="904"/>
      <c r="AI117" s="904"/>
      <c r="AJ117" s="905"/>
      <c r="AK117" s="906">
        <v>2037074</v>
      </c>
      <c r="AL117" s="904"/>
      <c r="AM117" s="904"/>
      <c r="AN117" s="904"/>
      <c r="AO117" s="905"/>
      <c r="AP117" s="907"/>
      <c r="AQ117" s="908"/>
      <c r="AR117" s="908"/>
      <c r="AS117" s="908"/>
      <c r="AT117" s="909"/>
      <c r="AU117" s="933"/>
      <c r="AV117" s="934"/>
      <c r="AW117" s="934"/>
      <c r="AX117" s="934"/>
      <c r="AY117" s="934"/>
      <c r="AZ117" s="864" t="s">
        <v>438</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439</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28" customFormat="1" ht="26.25" customHeight="1" x14ac:dyDescent="0.15">
      <c r="A118" s="896" t="s">
        <v>413</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410</v>
      </c>
      <c r="AB118" s="897"/>
      <c r="AC118" s="897"/>
      <c r="AD118" s="897"/>
      <c r="AE118" s="898"/>
      <c r="AF118" s="899" t="s">
        <v>411</v>
      </c>
      <c r="AG118" s="897"/>
      <c r="AH118" s="897"/>
      <c r="AI118" s="897"/>
      <c r="AJ118" s="898"/>
      <c r="AK118" s="899" t="s">
        <v>295</v>
      </c>
      <c r="AL118" s="897"/>
      <c r="AM118" s="897"/>
      <c r="AN118" s="897"/>
      <c r="AO118" s="898"/>
      <c r="AP118" s="900" t="s">
        <v>412</v>
      </c>
      <c r="AQ118" s="901"/>
      <c r="AR118" s="901"/>
      <c r="AS118" s="901"/>
      <c r="AT118" s="902"/>
      <c r="AU118" s="933"/>
      <c r="AV118" s="934"/>
      <c r="AW118" s="934"/>
      <c r="AX118" s="934"/>
      <c r="AY118" s="934"/>
      <c r="AZ118" s="839" t="s">
        <v>440</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441</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28" customFormat="1" ht="26.25" customHeight="1" x14ac:dyDescent="0.15">
      <c r="A119" s="819" t="s">
        <v>416</v>
      </c>
      <c r="B119" s="820"/>
      <c r="C119" s="861" t="s">
        <v>417</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v>600</v>
      </c>
      <c r="AB119" s="890"/>
      <c r="AC119" s="890"/>
      <c r="AD119" s="890"/>
      <c r="AE119" s="891"/>
      <c r="AF119" s="892">
        <v>600</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49" t="s">
        <v>178</v>
      </c>
      <c r="BA119" s="249"/>
      <c r="BB119" s="249"/>
      <c r="BC119" s="249"/>
      <c r="BD119" s="249"/>
      <c r="BE119" s="249"/>
      <c r="BF119" s="249"/>
      <c r="BG119" s="249"/>
      <c r="BH119" s="249"/>
      <c r="BI119" s="249"/>
      <c r="BJ119" s="249"/>
      <c r="BK119" s="249"/>
      <c r="BL119" s="249"/>
      <c r="BM119" s="249"/>
      <c r="BN119" s="249"/>
      <c r="BO119" s="878" t="s">
        <v>442</v>
      </c>
      <c r="BP119" s="879"/>
      <c r="BQ119" s="880">
        <v>17334186</v>
      </c>
      <c r="BR119" s="846"/>
      <c r="BS119" s="846"/>
      <c r="BT119" s="846"/>
      <c r="BU119" s="846"/>
      <c r="BV119" s="846">
        <v>16178599</v>
      </c>
      <c r="BW119" s="846"/>
      <c r="BX119" s="846"/>
      <c r="BY119" s="846"/>
      <c r="BZ119" s="846"/>
      <c r="CA119" s="846">
        <v>15309968</v>
      </c>
      <c r="CB119" s="846"/>
      <c r="CC119" s="846"/>
      <c r="CD119" s="846"/>
      <c r="CE119" s="846"/>
      <c r="CF119" s="749"/>
      <c r="CG119" s="750"/>
      <c r="CH119" s="750"/>
      <c r="CI119" s="750"/>
      <c r="CJ119" s="835"/>
      <c r="CK119" s="929"/>
      <c r="CL119" s="824"/>
      <c r="CM119" s="839" t="s">
        <v>443</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28" customFormat="1" ht="26.25" customHeight="1" x14ac:dyDescent="0.15">
      <c r="A120" s="821"/>
      <c r="B120" s="822"/>
      <c r="C120" s="816" t="s">
        <v>420</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444</v>
      </c>
      <c r="AV120" s="882"/>
      <c r="AW120" s="882"/>
      <c r="AX120" s="882"/>
      <c r="AY120" s="883"/>
      <c r="AZ120" s="861" t="s">
        <v>445</v>
      </c>
      <c r="BA120" s="809"/>
      <c r="BB120" s="809"/>
      <c r="BC120" s="809"/>
      <c r="BD120" s="809"/>
      <c r="BE120" s="809"/>
      <c r="BF120" s="809"/>
      <c r="BG120" s="809"/>
      <c r="BH120" s="809"/>
      <c r="BI120" s="809"/>
      <c r="BJ120" s="809"/>
      <c r="BK120" s="809"/>
      <c r="BL120" s="809"/>
      <c r="BM120" s="809"/>
      <c r="BN120" s="809"/>
      <c r="BO120" s="809"/>
      <c r="BP120" s="810"/>
      <c r="BQ120" s="862">
        <v>9895083</v>
      </c>
      <c r="BR120" s="843"/>
      <c r="BS120" s="843"/>
      <c r="BT120" s="843"/>
      <c r="BU120" s="843"/>
      <c r="BV120" s="843">
        <v>10583757</v>
      </c>
      <c r="BW120" s="843"/>
      <c r="BX120" s="843"/>
      <c r="BY120" s="843"/>
      <c r="BZ120" s="843"/>
      <c r="CA120" s="843">
        <v>11002602</v>
      </c>
      <c r="CB120" s="843"/>
      <c r="CC120" s="843"/>
      <c r="CD120" s="843"/>
      <c r="CE120" s="843"/>
      <c r="CF120" s="867">
        <v>134.9</v>
      </c>
      <c r="CG120" s="868"/>
      <c r="CH120" s="868"/>
      <c r="CI120" s="868"/>
      <c r="CJ120" s="868"/>
      <c r="CK120" s="869" t="s">
        <v>446</v>
      </c>
      <c r="CL120" s="853"/>
      <c r="CM120" s="853"/>
      <c r="CN120" s="853"/>
      <c r="CO120" s="854"/>
      <c r="CP120" s="873" t="s">
        <v>395</v>
      </c>
      <c r="CQ120" s="874"/>
      <c r="CR120" s="874"/>
      <c r="CS120" s="874"/>
      <c r="CT120" s="874"/>
      <c r="CU120" s="874"/>
      <c r="CV120" s="874"/>
      <c r="CW120" s="874"/>
      <c r="CX120" s="874"/>
      <c r="CY120" s="874"/>
      <c r="CZ120" s="874"/>
      <c r="DA120" s="874"/>
      <c r="DB120" s="874"/>
      <c r="DC120" s="874"/>
      <c r="DD120" s="874"/>
      <c r="DE120" s="874"/>
      <c r="DF120" s="875"/>
      <c r="DG120" s="862" t="s">
        <v>122</v>
      </c>
      <c r="DH120" s="843"/>
      <c r="DI120" s="843"/>
      <c r="DJ120" s="843"/>
      <c r="DK120" s="843"/>
      <c r="DL120" s="843" t="s">
        <v>122</v>
      </c>
      <c r="DM120" s="843"/>
      <c r="DN120" s="843"/>
      <c r="DO120" s="843"/>
      <c r="DP120" s="843"/>
      <c r="DQ120" s="843">
        <v>431787</v>
      </c>
      <c r="DR120" s="843"/>
      <c r="DS120" s="843"/>
      <c r="DT120" s="843"/>
      <c r="DU120" s="843"/>
      <c r="DV120" s="844">
        <v>5.3</v>
      </c>
      <c r="DW120" s="844"/>
      <c r="DX120" s="844"/>
      <c r="DY120" s="844"/>
      <c r="DZ120" s="845"/>
    </row>
    <row r="121" spans="1:130" s="228" customFormat="1" ht="26.25" customHeight="1" x14ac:dyDescent="0.15">
      <c r="A121" s="821"/>
      <c r="B121" s="822"/>
      <c r="C121" s="864" t="s">
        <v>447</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448</v>
      </c>
      <c r="BA121" s="753"/>
      <c r="BB121" s="753"/>
      <c r="BC121" s="753"/>
      <c r="BD121" s="753"/>
      <c r="BE121" s="753"/>
      <c r="BF121" s="753"/>
      <c r="BG121" s="753"/>
      <c r="BH121" s="753"/>
      <c r="BI121" s="753"/>
      <c r="BJ121" s="753"/>
      <c r="BK121" s="753"/>
      <c r="BL121" s="753"/>
      <c r="BM121" s="753"/>
      <c r="BN121" s="753"/>
      <c r="BO121" s="753"/>
      <c r="BP121" s="754"/>
      <c r="BQ121" s="817">
        <v>92513</v>
      </c>
      <c r="BR121" s="818"/>
      <c r="BS121" s="818"/>
      <c r="BT121" s="818"/>
      <c r="BU121" s="818"/>
      <c r="BV121" s="818">
        <v>47535</v>
      </c>
      <c r="BW121" s="818"/>
      <c r="BX121" s="818"/>
      <c r="BY121" s="818"/>
      <c r="BZ121" s="818"/>
      <c r="CA121" s="818">
        <v>13620</v>
      </c>
      <c r="CB121" s="818"/>
      <c r="CC121" s="818"/>
      <c r="CD121" s="818"/>
      <c r="CE121" s="818"/>
      <c r="CF121" s="876">
        <v>0.2</v>
      </c>
      <c r="CG121" s="877"/>
      <c r="CH121" s="877"/>
      <c r="CI121" s="877"/>
      <c r="CJ121" s="877"/>
      <c r="CK121" s="870"/>
      <c r="CL121" s="856"/>
      <c r="CM121" s="856"/>
      <c r="CN121" s="856"/>
      <c r="CO121" s="857"/>
      <c r="CP121" s="836" t="s">
        <v>393</v>
      </c>
      <c r="CQ121" s="837"/>
      <c r="CR121" s="837"/>
      <c r="CS121" s="837"/>
      <c r="CT121" s="837"/>
      <c r="CU121" s="837"/>
      <c r="CV121" s="837"/>
      <c r="CW121" s="837"/>
      <c r="CX121" s="837"/>
      <c r="CY121" s="837"/>
      <c r="CZ121" s="837"/>
      <c r="DA121" s="837"/>
      <c r="DB121" s="837"/>
      <c r="DC121" s="837"/>
      <c r="DD121" s="837"/>
      <c r="DE121" s="837"/>
      <c r="DF121" s="838"/>
      <c r="DG121" s="817">
        <v>230987</v>
      </c>
      <c r="DH121" s="818"/>
      <c r="DI121" s="818"/>
      <c r="DJ121" s="818"/>
      <c r="DK121" s="818"/>
      <c r="DL121" s="818">
        <v>157191</v>
      </c>
      <c r="DM121" s="818"/>
      <c r="DN121" s="818"/>
      <c r="DO121" s="818"/>
      <c r="DP121" s="818"/>
      <c r="DQ121" s="818">
        <v>113207</v>
      </c>
      <c r="DR121" s="818"/>
      <c r="DS121" s="818"/>
      <c r="DT121" s="818"/>
      <c r="DU121" s="818"/>
      <c r="DV121" s="795">
        <v>1.4</v>
      </c>
      <c r="DW121" s="795"/>
      <c r="DX121" s="795"/>
      <c r="DY121" s="795"/>
      <c r="DZ121" s="796"/>
    </row>
    <row r="122" spans="1:130" s="228" customFormat="1" ht="26.25" customHeight="1" x14ac:dyDescent="0.15">
      <c r="A122" s="821"/>
      <c r="B122" s="822"/>
      <c r="C122" s="816" t="s">
        <v>430</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449</v>
      </c>
      <c r="BA122" s="840"/>
      <c r="BB122" s="840"/>
      <c r="BC122" s="840"/>
      <c r="BD122" s="840"/>
      <c r="BE122" s="840"/>
      <c r="BF122" s="840"/>
      <c r="BG122" s="840"/>
      <c r="BH122" s="840"/>
      <c r="BI122" s="840"/>
      <c r="BJ122" s="840"/>
      <c r="BK122" s="840"/>
      <c r="BL122" s="840"/>
      <c r="BM122" s="840"/>
      <c r="BN122" s="840"/>
      <c r="BO122" s="840"/>
      <c r="BP122" s="841"/>
      <c r="BQ122" s="880">
        <v>11758192</v>
      </c>
      <c r="BR122" s="846"/>
      <c r="BS122" s="846"/>
      <c r="BT122" s="846"/>
      <c r="BU122" s="846"/>
      <c r="BV122" s="846">
        <v>11236591</v>
      </c>
      <c r="BW122" s="846"/>
      <c r="BX122" s="846"/>
      <c r="BY122" s="846"/>
      <c r="BZ122" s="846"/>
      <c r="CA122" s="846">
        <v>11293214</v>
      </c>
      <c r="CB122" s="846"/>
      <c r="CC122" s="846"/>
      <c r="CD122" s="846"/>
      <c r="CE122" s="846"/>
      <c r="CF122" s="847">
        <v>138.5</v>
      </c>
      <c r="CG122" s="848"/>
      <c r="CH122" s="848"/>
      <c r="CI122" s="848"/>
      <c r="CJ122" s="848"/>
      <c r="CK122" s="870"/>
      <c r="CL122" s="856"/>
      <c r="CM122" s="856"/>
      <c r="CN122" s="856"/>
      <c r="CO122" s="857"/>
      <c r="CP122" s="836" t="s">
        <v>392</v>
      </c>
      <c r="CQ122" s="837"/>
      <c r="CR122" s="837"/>
      <c r="CS122" s="837"/>
      <c r="CT122" s="837"/>
      <c r="CU122" s="837"/>
      <c r="CV122" s="837"/>
      <c r="CW122" s="837"/>
      <c r="CX122" s="837"/>
      <c r="CY122" s="837"/>
      <c r="CZ122" s="837"/>
      <c r="DA122" s="837"/>
      <c r="DB122" s="837"/>
      <c r="DC122" s="837"/>
      <c r="DD122" s="837"/>
      <c r="DE122" s="837"/>
      <c r="DF122" s="838"/>
      <c r="DG122" s="817" t="s">
        <v>122</v>
      </c>
      <c r="DH122" s="818"/>
      <c r="DI122" s="818"/>
      <c r="DJ122" s="818"/>
      <c r="DK122" s="818"/>
      <c r="DL122" s="818" t="s">
        <v>122</v>
      </c>
      <c r="DM122" s="818"/>
      <c r="DN122" s="818"/>
      <c r="DO122" s="818"/>
      <c r="DP122" s="818"/>
      <c r="DQ122" s="818" t="s">
        <v>122</v>
      </c>
      <c r="DR122" s="818"/>
      <c r="DS122" s="818"/>
      <c r="DT122" s="818"/>
      <c r="DU122" s="818"/>
      <c r="DV122" s="795" t="s">
        <v>122</v>
      </c>
      <c r="DW122" s="795"/>
      <c r="DX122" s="795"/>
      <c r="DY122" s="795"/>
      <c r="DZ122" s="796"/>
    </row>
    <row r="123" spans="1:130" s="228" customFormat="1" ht="26.25" customHeight="1" x14ac:dyDescent="0.15">
      <c r="A123" s="821"/>
      <c r="B123" s="822"/>
      <c r="C123" s="816" t="s">
        <v>436</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49" t="s">
        <v>178</v>
      </c>
      <c r="BA123" s="249"/>
      <c r="BB123" s="249"/>
      <c r="BC123" s="249"/>
      <c r="BD123" s="249"/>
      <c r="BE123" s="249"/>
      <c r="BF123" s="249"/>
      <c r="BG123" s="249"/>
      <c r="BH123" s="249"/>
      <c r="BI123" s="249"/>
      <c r="BJ123" s="249"/>
      <c r="BK123" s="249"/>
      <c r="BL123" s="249"/>
      <c r="BM123" s="249"/>
      <c r="BN123" s="249"/>
      <c r="BO123" s="878" t="s">
        <v>450</v>
      </c>
      <c r="BP123" s="879"/>
      <c r="BQ123" s="833">
        <v>21745788</v>
      </c>
      <c r="BR123" s="834"/>
      <c r="BS123" s="834"/>
      <c r="BT123" s="834"/>
      <c r="BU123" s="834"/>
      <c r="BV123" s="834">
        <v>21867883</v>
      </c>
      <c r="BW123" s="834"/>
      <c r="BX123" s="834"/>
      <c r="BY123" s="834"/>
      <c r="BZ123" s="834"/>
      <c r="CA123" s="834">
        <v>22309436</v>
      </c>
      <c r="CB123" s="834"/>
      <c r="CC123" s="834"/>
      <c r="CD123" s="834"/>
      <c r="CE123" s="834"/>
      <c r="CF123" s="749"/>
      <c r="CG123" s="750"/>
      <c r="CH123" s="750"/>
      <c r="CI123" s="750"/>
      <c r="CJ123" s="835"/>
      <c r="CK123" s="870"/>
      <c r="CL123" s="856"/>
      <c r="CM123" s="856"/>
      <c r="CN123" s="856"/>
      <c r="CO123" s="857"/>
      <c r="CP123" s="836" t="s">
        <v>390</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28" customFormat="1" ht="26.25" customHeight="1" thickBot="1" x14ac:dyDescent="0.2">
      <c r="A124" s="821"/>
      <c r="B124" s="822"/>
      <c r="C124" s="816" t="s">
        <v>439</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451</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122</v>
      </c>
      <c r="BR124" s="832"/>
      <c r="BS124" s="832"/>
      <c r="BT124" s="832"/>
      <c r="BU124" s="832"/>
      <c r="BV124" s="832" t="s">
        <v>122</v>
      </c>
      <c r="BW124" s="832"/>
      <c r="BX124" s="832"/>
      <c r="BY124" s="832"/>
      <c r="BZ124" s="832"/>
      <c r="CA124" s="832" t="s">
        <v>122</v>
      </c>
      <c r="CB124" s="832"/>
      <c r="CC124" s="832"/>
      <c r="CD124" s="832"/>
      <c r="CE124" s="832"/>
      <c r="CF124" s="727"/>
      <c r="CG124" s="728"/>
      <c r="CH124" s="728"/>
      <c r="CI124" s="728"/>
      <c r="CJ124" s="863"/>
      <c r="CK124" s="871"/>
      <c r="CL124" s="871"/>
      <c r="CM124" s="871"/>
      <c r="CN124" s="871"/>
      <c r="CO124" s="872"/>
      <c r="CP124" s="836" t="s">
        <v>452</v>
      </c>
      <c r="CQ124" s="837"/>
      <c r="CR124" s="837"/>
      <c r="CS124" s="837"/>
      <c r="CT124" s="837"/>
      <c r="CU124" s="837"/>
      <c r="CV124" s="837"/>
      <c r="CW124" s="837"/>
      <c r="CX124" s="837"/>
      <c r="CY124" s="837"/>
      <c r="CZ124" s="837"/>
      <c r="DA124" s="837"/>
      <c r="DB124" s="837"/>
      <c r="DC124" s="837"/>
      <c r="DD124" s="837"/>
      <c r="DE124" s="837"/>
      <c r="DF124" s="838"/>
      <c r="DG124" s="764">
        <v>613513</v>
      </c>
      <c r="DH124" s="765"/>
      <c r="DI124" s="765"/>
      <c r="DJ124" s="765"/>
      <c r="DK124" s="766"/>
      <c r="DL124" s="767">
        <v>536401</v>
      </c>
      <c r="DM124" s="765"/>
      <c r="DN124" s="765"/>
      <c r="DO124" s="765"/>
      <c r="DP124" s="766"/>
      <c r="DQ124" s="767" t="s">
        <v>122</v>
      </c>
      <c r="DR124" s="765"/>
      <c r="DS124" s="765"/>
      <c r="DT124" s="765"/>
      <c r="DU124" s="766"/>
      <c r="DV124" s="849" t="s">
        <v>122</v>
      </c>
      <c r="DW124" s="850"/>
      <c r="DX124" s="850"/>
      <c r="DY124" s="850"/>
      <c r="DZ124" s="851"/>
    </row>
    <row r="125" spans="1:130" s="228" customFormat="1" ht="26.25" customHeight="1" x14ac:dyDescent="0.15">
      <c r="A125" s="821"/>
      <c r="B125" s="822"/>
      <c r="C125" s="816" t="s">
        <v>441</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52" t="s">
        <v>453</v>
      </c>
      <c r="CL125" s="853"/>
      <c r="CM125" s="853"/>
      <c r="CN125" s="853"/>
      <c r="CO125" s="854"/>
      <c r="CP125" s="861" t="s">
        <v>454</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28" customFormat="1" ht="26.25" customHeight="1" thickBot="1" x14ac:dyDescent="0.2">
      <c r="A126" s="821"/>
      <c r="B126" s="822"/>
      <c r="C126" s="816" t="s">
        <v>443</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v>37679</v>
      </c>
      <c r="AB126" s="781"/>
      <c r="AC126" s="781"/>
      <c r="AD126" s="781"/>
      <c r="AE126" s="782"/>
      <c r="AF126" s="783">
        <v>23915</v>
      </c>
      <c r="AG126" s="781"/>
      <c r="AH126" s="781"/>
      <c r="AI126" s="781"/>
      <c r="AJ126" s="782"/>
      <c r="AK126" s="783">
        <v>8528</v>
      </c>
      <c r="AL126" s="781"/>
      <c r="AM126" s="781"/>
      <c r="AN126" s="781"/>
      <c r="AO126" s="782"/>
      <c r="AP126" s="825">
        <v>0.1</v>
      </c>
      <c r="AQ126" s="826"/>
      <c r="AR126" s="826"/>
      <c r="AS126" s="826"/>
      <c r="AT126" s="827"/>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55"/>
      <c r="CL126" s="856"/>
      <c r="CM126" s="856"/>
      <c r="CN126" s="856"/>
      <c r="CO126" s="857"/>
      <c r="CP126" s="816" t="s">
        <v>455</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28" customFormat="1" ht="26.25" customHeight="1" x14ac:dyDescent="0.15">
      <c r="A127" s="823"/>
      <c r="B127" s="824"/>
      <c r="C127" s="839" t="s">
        <v>456</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30"/>
      <c r="AV127" s="230"/>
      <c r="AW127" s="230"/>
      <c r="AX127" s="842" t="s">
        <v>457</v>
      </c>
      <c r="AY127" s="813"/>
      <c r="AZ127" s="813"/>
      <c r="BA127" s="813"/>
      <c r="BB127" s="813"/>
      <c r="BC127" s="813"/>
      <c r="BD127" s="813"/>
      <c r="BE127" s="814"/>
      <c r="BF127" s="812" t="s">
        <v>458</v>
      </c>
      <c r="BG127" s="813"/>
      <c r="BH127" s="813"/>
      <c r="BI127" s="813"/>
      <c r="BJ127" s="813"/>
      <c r="BK127" s="813"/>
      <c r="BL127" s="814"/>
      <c r="BM127" s="812" t="s">
        <v>459</v>
      </c>
      <c r="BN127" s="813"/>
      <c r="BO127" s="813"/>
      <c r="BP127" s="813"/>
      <c r="BQ127" s="813"/>
      <c r="BR127" s="813"/>
      <c r="BS127" s="814"/>
      <c r="BT127" s="812" t="s">
        <v>460</v>
      </c>
      <c r="BU127" s="813"/>
      <c r="BV127" s="813"/>
      <c r="BW127" s="813"/>
      <c r="BX127" s="813"/>
      <c r="BY127" s="813"/>
      <c r="BZ127" s="815"/>
      <c r="CA127" s="230"/>
      <c r="CB127" s="230"/>
      <c r="CC127" s="230"/>
      <c r="CD127" s="253"/>
      <c r="CE127" s="253"/>
      <c r="CF127" s="253"/>
      <c r="CG127" s="230"/>
      <c r="CH127" s="230"/>
      <c r="CI127" s="230"/>
      <c r="CJ127" s="252"/>
      <c r="CK127" s="855"/>
      <c r="CL127" s="856"/>
      <c r="CM127" s="856"/>
      <c r="CN127" s="856"/>
      <c r="CO127" s="857"/>
      <c r="CP127" s="816" t="s">
        <v>461</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28" customFormat="1" ht="26.25" customHeight="1" thickBot="1" x14ac:dyDescent="0.2">
      <c r="A128" s="797" t="s">
        <v>462</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463</v>
      </c>
      <c r="X128" s="799"/>
      <c r="Y128" s="799"/>
      <c r="Z128" s="800"/>
      <c r="AA128" s="801">
        <v>25119</v>
      </c>
      <c r="AB128" s="802"/>
      <c r="AC128" s="802"/>
      <c r="AD128" s="802"/>
      <c r="AE128" s="803"/>
      <c r="AF128" s="804">
        <v>768</v>
      </c>
      <c r="AG128" s="802"/>
      <c r="AH128" s="802"/>
      <c r="AI128" s="802"/>
      <c r="AJ128" s="803"/>
      <c r="AK128" s="804">
        <v>1121</v>
      </c>
      <c r="AL128" s="802"/>
      <c r="AM128" s="802"/>
      <c r="AN128" s="802"/>
      <c r="AO128" s="803"/>
      <c r="AP128" s="805"/>
      <c r="AQ128" s="806"/>
      <c r="AR128" s="806"/>
      <c r="AS128" s="806"/>
      <c r="AT128" s="807"/>
      <c r="AU128" s="230"/>
      <c r="AV128" s="230"/>
      <c r="AW128" s="230"/>
      <c r="AX128" s="808" t="s">
        <v>464</v>
      </c>
      <c r="AY128" s="809"/>
      <c r="AZ128" s="809"/>
      <c r="BA128" s="809"/>
      <c r="BB128" s="809"/>
      <c r="BC128" s="809"/>
      <c r="BD128" s="809"/>
      <c r="BE128" s="810"/>
      <c r="BF128" s="787" t="s">
        <v>122</v>
      </c>
      <c r="BG128" s="788"/>
      <c r="BH128" s="788"/>
      <c r="BI128" s="788"/>
      <c r="BJ128" s="788"/>
      <c r="BK128" s="788"/>
      <c r="BL128" s="811"/>
      <c r="BM128" s="787">
        <v>13.43</v>
      </c>
      <c r="BN128" s="788"/>
      <c r="BO128" s="788"/>
      <c r="BP128" s="788"/>
      <c r="BQ128" s="788"/>
      <c r="BR128" s="788"/>
      <c r="BS128" s="811"/>
      <c r="BT128" s="787">
        <v>20</v>
      </c>
      <c r="BU128" s="788"/>
      <c r="BV128" s="788"/>
      <c r="BW128" s="788"/>
      <c r="BX128" s="788"/>
      <c r="BY128" s="788"/>
      <c r="BZ128" s="789"/>
      <c r="CA128" s="253"/>
      <c r="CB128" s="253"/>
      <c r="CC128" s="253"/>
      <c r="CD128" s="253"/>
      <c r="CE128" s="253"/>
      <c r="CF128" s="253"/>
      <c r="CG128" s="230"/>
      <c r="CH128" s="230"/>
      <c r="CI128" s="230"/>
      <c r="CJ128" s="252"/>
      <c r="CK128" s="858"/>
      <c r="CL128" s="859"/>
      <c r="CM128" s="859"/>
      <c r="CN128" s="859"/>
      <c r="CO128" s="860"/>
      <c r="CP128" s="790" t="s">
        <v>465</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28"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466</v>
      </c>
      <c r="X129" s="778"/>
      <c r="Y129" s="778"/>
      <c r="Z129" s="779"/>
      <c r="AA129" s="780">
        <v>9839754</v>
      </c>
      <c r="AB129" s="781"/>
      <c r="AC129" s="781"/>
      <c r="AD129" s="781"/>
      <c r="AE129" s="782"/>
      <c r="AF129" s="783">
        <v>9438681</v>
      </c>
      <c r="AG129" s="781"/>
      <c r="AH129" s="781"/>
      <c r="AI129" s="781"/>
      <c r="AJ129" s="782"/>
      <c r="AK129" s="783">
        <v>9452404</v>
      </c>
      <c r="AL129" s="781"/>
      <c r="AM129" s="781"/>
      <c r="AN129" s="781"/>
      <c r="AO129" s="782"/>
      <c r="AP129" s="784"/>
      <c r="AQ129" s="785"/>
      <c r="AR129" s="785"/>
      <c r="AS129" s="785"/>
      <c r="AT129" s="786"/>
      <c r="AU129" s="231"/>
      <c r="AV129" s="231"/>
      <c r="AW129" s="231"/>
      <c r="AX129" s="752" t="s">
        <v>467</v>
      </c>
      <c r="AY129" s="753"/>
      <c r="AZ129" s="753"/>
      <c r="BA129" s="753"/>
      <c r="BB129" s="753"/>
      <c r="BC129" s="753"/>
      <c r="BD129" s="753"/>
      <c r="BE129" s="754"/>
      <c r="BF129" s="771" t="s">
        <v>122</v>
      </c>
      <c r="BG129" s="772"/>
      <c r="BH129" s="772"/>
      <c r="BI129" s="772"/>
      <c r="BJ129" s="772"/>
      <c r="BK129" s="772"/>
      <c r="BL129" s="773"/>
      <c r="BM129" s="771">
        <v>18.43</v>
      </c>
      <c r="BN129" s="772"/>
      <c r="BO129" s="772"/>
      <c r="BP129" s="772"/>
      <c r="BQ129" s="772"/>
      <c r="BR129" s="772"/>
      <c r="BS129" s="773"/>
      <c r="BT129" s="771">
        <v>30</v>
      </c>
      <c r="BU129" s="772"/>
      <c r="BV129" s="772"/>
      <c r="BW129" s="772"/>
      <c r="BX129" s="772"/>
      <c r="BY129" s="772"/>
      <c r="BZ129" s="774"/>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775" t="s">
        <v>468</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469</v>
      </c>
      <c r="X130" s="778"/>
      <c r="Y130" s="778"/>
      <c r="Z130" s="779"/>
      <c r="AA130" s="780">
        <v>1343541</v>
      </c>
      <c r="AB130" s="781"/>
      <c r="AC130" s="781"/>
      <c r="AD130" s="781"/>
      <c r="AE130" s="782"/>
      <c r="AF130" s="783">
        <v>1307815</v>
      </c>
      <c r="AG130" s="781"/>
      <c r="AH130" s="781"/>
      <c r="AI130" s="781"/>
      <c r="AJ130" s="782"/>
      <c r="AK130" s="783">
        <v>1296340</v>
      </c>
      <c r="AL130" s="781"/>
      <c r="AM130" s="781"/>
      <c r="AN130" s="781"/>
      <c r="AO130" s="782"/>
      <c r="AP130" s="784"/>
      <c r="AQ130" s="785"/>
      <c r="AR130" s="785"/>
      <c r="AS130" s="785"/>
      <c r="AT130" s="786"/>
      <c r="AU130" s="231"/>
      <c r="AV130" s="231"/>
      <c r="AW130" s="231"/>
      <c r="AX130" s="752" t="s">
        <v>470</v>
      </c>
      <c r="AY130" s="753"/>
      <c r="AZ130" s="753"/>
      <c r="BA130" s="753"/>
      <c r="BB130" s="753"/>
      <c r="BC130" s="753"/>
      <c r="BD130" s="753"/>
      <c r="BE130" s="754"/>
      <c r="BF130" s="755">
        <v>8.9</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471</v>
      </c>
      <c r="X131" s="762"/>
      <c r="Y131" s="762"/>
      <c r="Z131" s="763"/>
      <c r="AA131" s="764">
        <v>8496213</v>
      </c>
      <c r="AB131" s="765"/>
      <c r="AC131" s="765"/>
      <c r="AD131" s="765"/>
      <c r="AE131" s="766"/>
      <c r="AF131" s="767">
        <v>8130866</v>
      </c>
      <c r="AG131" s="765"/>
      <c r="AH131" s="765"/>
      <c r="AI131" s="765"/>
      <c r="AJ131" s="766"/>
      <c r="AK131" s="767">
        <v>8156064</v>
      </c>
      <c r="AL131" s="765"/>
      <c r="AM131" s="765"/>
      <c r="AN131" s="765"/>
      <c r="AO131" s="766"/>
      <c r="AP131" s="768"/>
      <c r="AQ131" s="769"/>
      <c r="AR131" s="769"/>
      <c r="AS131" s="769"/>
      <c r="AT131" s="770"/>
      <c r="AU131" s="231"/>
      <c r="AV131" s="231"/>
      <c r="AW131" s="231"/>
      <c r="AX131" s="730" t="s">
        <v>472</v>
      </c>
      <c r="AY131" s="731"/>
      <c r="AZ131" s="731"/>
      <c r="BA131" s="731"/>
      <c r="BB131" s="731"/>
      <c r="BC131" s="731"/>
      <c r="BD131" s="731"/>
      <c r="BE131" s="732"/>
      <c r="BF131" s="733" t="s">
        <v>122</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739" t="s">
        <v>473</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474</v>
      </c>
      <c r="W132" s="743"/>
      <c r="X132" s="743"/>
      <c r="Y132" s="743"/>
      <c r="Z132" s="744"/>
      <c r="AA132" s="745">
        <v>8.3163169280000009</v>
      </c>
      <c r="AB132" s="746"/>
      <c r="AC132" s="746"/>
      <c r="AD132" s="746"/>
      <c r="AE132" s="747"/>
      <c r="AF132" s="748">
        <v>9.4503955669999993</v>
      </c>
      <c r="AG132" s="746"/>
      <c r="AH132" s="746"/>
      <c r="AI132" s="746"/>
      <c r="AJ132" s="747"/>
      <c r="AK132" s="748">
        <v>9.0682589050000004</v>
      </c>
      <c r="AL132" s="746"/>
      <c r="AM132" s="746"/>
      <c r="AN132" s="746"/>
      <c r="AO132" s="747"/>
      <c r="AP132" s="749"/>
      <c r="AQ132" s="750"/>
      <c r="AR132" s="750"/>
      <c r="AS132" s="750"/>
      <c r="AT132" s="751"/>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475</v>
      </c>
      <c r="W133" s="722"/>
      <c r="X133" s="722"/>
      <c r="Y133" s="722"/>
      <c r="Z133" s="723"/>
      <c r="AA133" s="724">
        <v>8.3000000000000007</v>
      </c>
      <c r="AB133" s="725"/>
      <c r="AC133" s="725"/>
      <c r="AD133" s="725"/>
      <c r="AE133" s="726"/>
      <c r="AF133" s="724">
        <v>8.8000000000000007</v>
      </c>
      <c r="AG133" s="725"/>
      <c r="AH133" s="725"/>
      <c r="AI133" s="725"/>
      <c r="AJ133" s="726"/>
      <c r="AK133" s="724">
        <v>8.9</v>
      </c>
      <c r="AL133" s="725"/>
      <c r="AM133" s="725"/>
      <c r="AN133" s="725"/>
      <c r="AO133" s="726"/>
      <c r="AP133" s="727"/>
      <c r="AQ133" s="728"/>
      <c r="AR133" s="728"/>
      <c r="AS133" s="728"/>
      <c r="AT133" s="729"/>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oMLEtOTIAQRH9ujH0EJXvU2BWAMFKhqCcovWn7zxDEVmIyZaeVJonrDjAdsvH1AT2rTvPAoAhp6QlCOMbea9jg==" saltValue="XrqjDsyQNou2IkKF/UEa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7"/>
      <c r="CX96" s="257"/>
      <c r="DC96" s="257"/>
      <c r="DH96" s="257"/>
    </row>
    <row r="97" spans="24:120" x14ac:dyDescent="0.15">
      <c r="CS97" s="257"/>
      <c r="CX97" s="257"/>
      <c r="DC97" s="257"/>
      <c r="DH97" s="257"/>
      <c r="DP97" s="258" t="s">
        <v>476</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ltzX3RypxTY7BEkAYF8YWwVnGrz5ZE5S41VD10bPvl8k1XjXH3wXxtGHQInN3ZyRP947kSDpd4D+Px+jYDIvRA==" saltValue="l6ZVfJ5T6K6jr+3Fem8Jj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ZXXS5YG7/iawJIMlZu0814xVb+BQArNWls3S2rc4EeO/g2/RrmeLx2tq6E7eanaXjTJn56TzDoz/wwOr3erDg==" saltValue="fIrwJ0+QBzEZlpEPPOXG6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477</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478</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21" t="s">
        <v>479</v>
      </c>
      <c r="AP7" s="270"/>
      <c r="AQ7" s="271" t="s">
        <v>480</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22"/>
      <c r="AP8" s="276" t="s">
        <v>481</v>
      </c>
      <c r="AQ8" s="277" t="s">
        <v>482</v>
      </c>
      <c r="AR8" s="278" t="s">
        <v>483</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33" t="s">
        <v>484</v>
      </c>
      <c r="AL9" s="1134"/>
      <c r="AM9" s="1134"/>
      <c r="AN9" s="1135"/>
      <c r="AO9" s="279">
        <v>2176233</v>
      </c>
      <c r="AP9" s="279">
        <v>93221</v>
      </c>
      <c r="AQ9" s="280">
        <v>107616</v>
      </c>
      <c r="AR9" s="281">
        <v>-13.4</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33" t="s">
        <v>485</v>
      </c>
      <c r="AL10" s="1134"/>
      <c r="AM10" s="1134"/>
      <c r="AN10" s="1135"/>
      <c r="AO10" s="282">
        <v>452800</v>
      </c>
      <c r="AP10" s="282">
        <v>19396</v>
      </c>
      <c r="AQ10" s="283">
        <v>10095</v>
      </c>
      <c r="AR10" s="284">
        <v>92.1</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33" t="s">
        <v>486</v>
      </c>
      <c r="AL11" s="1134"/>
      <c r="AM11" s="1134"/>
      <c r="AN11" s="1135"/>
      <c r="AO11" s="282" t="s">
        <v>487</v>
      </c>
      <c r="AP11" s="282" t="s">
        <v>487</v>
      </c>
      <c r="AQ11" s="283">
        <v>1704</v>
      </c>
      <c r="AR11" s="284" t="s">
        <v>487</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33" t="s">
        <v>488</v>
      </c>
      <c r="AL12" s="1134"/>
      <c r="AM12" s="1134"/>
      <c r="AN12" s="1135"/>
      <c r="AO12" s="282" t="s">
        <v>487</v>
      </c>
      <c r="AP12" s="282" t="s">
        <v>487</v>
      </c>
      <c r="AQ12" s="283">
        <v>7</v>
      </c>
      <c r="AR12" s="284" t="s">
        <v>487</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33" t="s">
        <v>489</v>
      </c>
      <c r="AL13" s="1134"/>
      <c r="AM13" s="1134"/>
      <c r="AN13" s="1135"/>
      <c r="AO13" s="282">
        <v>135445</v>
      </c>
      <c r="AP13" s="282">
        <v>5802</v>
      </c>
      <c r="AQ13" s="283">
        <v>4110</v>
      </c>
      <c r="AR13" s="284">
        <v>41.2</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33" t="s">
        <v>490</v>
      </c>
      <c r="AL14" s="1134"/>
      <c r="AM14" s="1134"/>
      <c r="AN14" s="1135"/>
      <c r="AO14" s="282">
        <v>176898</v>
      </c>
      <c r="AP14" s="282">
        <v>7578</v>
      </c>
      <c r="AQ14" s="283">
        <v>2451</v>
      </c>
      <c r="AR14" s="284">
        <v>209.2</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36" t="s">
        <v>491</v>
      </c>
      <c r="AL15" s="1137"/>
      <c r="AM15" s="1137"/>
      <c r="AN15" s="1138"/>
      <c r="AO15" s="282">
        <v>-100277</v>
      </c>
      <c r="AP15" s="282">
        <v>-4295</v>
      </c>
      <c r="AQ15" s="283">
        <v>-6399</v>
      </c>
      <c r="AR15" s="284">
        <v>-32.9</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36" t="s">
        <v>178</v>
      </c>
      <c r="AL16" s="1137"/>
      <c r="AM16" s="1137"/>
      <c r="AN16" s="1138"/>
      <c r="AO16" s="282">
        <v>2841099</v>
      </c>
      <c r="AP16" s="282">
        <v>121701</v>
      </c>
      <c r="AQ16" s="283">
        <v>119584</v>
      </c>
      <c r="AR16" s="284">
        <v>1.8</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492</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493</v>
      </c>
      <c r="AP20" s="291" t="s">
        <v>494</v>
      </c>
      <c r="AQ20" s="292" t="s">
        <v>495</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39" t="s">
        <v>496</v>
      </c>
      <c r="AL21" s="1140"/>
      <c r="AM21" s="1140"/>
      <c r="AN21" s="1141"/>
      <c r="AO21" s="295">
        <v>10.07</v>
      </c>
      <c r="AP21" s="296">
        <v>10.86</v>
      </c>
      <c r="AQ21" s="297">
        <v>-0.79</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39" t="s">
        <v>497</v>
      </c>
      <c r="AL22" s="1140"/>
      <c r="AM22" s="1140"/>
      <c r="AN22" s="1141"/>
      <c r="AO22" s="300">
        <v>98.7</v>
      </c>
      <c r="AP22" s="301">
        <v>97.3</v>
      </c>
      <c r="AQ22" s="302">
        <v>1.4</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32" t="s">
        <v>498</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65"/>
    </row>
    <row r="27" spans="1:46" x14ac:dyDescent="0.15">
      <c r="A27" s="307"/>
      <c r="AO27" s="260"/>
      <c r="AP27" s="260"/>
      <c r="AQ27" s="260"/>
      <c r="AR27" s="260"/>
      <c r="AS27" s="260"/>
      <c r="AT27" s="260"/>
    </row>
    <row r="28" spans="1:46" ht="17.25" x14ac:dyDescent="0.15">
      <c r="A28" s="261" t="s">
        <v>499</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500</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21" t="s">
        <v>479</v>
      </c>
      <c r="AP30" s="270"/>
      <c r="AQ30" s="271" t="s">
        <v>480</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22"/>
      <c r="AP31" s="276" t="s">
        <v>481</v>
      </c>
      <c r="AQ31" s="277" t="s">
        <v>482</v>
      </c>
      <c r="AR31" s="278" t="s">
        <v>483</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23" t="s">
        <v>501</v>
      </c>
      <c r="AL32" s="1124"/>
      <c r="AM32" s="1124"/>
      <c r="AN32" s="1125"/>
      <c r="AO32" s="310">
        <v>1891056</v>
      </c>
      <c r="AP32" s="310">
        <v>81005</v>
      </c>
      <c r="AQ32" s="311">
        <v>75090</v>
      </c>
      <c r="AR32" s="312">
        <v>7.9</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23" t="s">
        <v>502</v>
      </c>
      <c r="AL33" s="1124"/>
      <c r="AM33" s="1124"/>
      <c r="AN33" s="1125"/>
      <c r="AO33" s="310" t="s">
        <v>487</v>
      </c>
      <c r="AP33" s="310" t="s">
        <v>487</v>
      </c>
      <c r="AQ33" s="311" t="s">
        <v>487</v>
      </c>
      <c r="AR33" s="312" t="s">
        <v>487</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23" t="s">
        <v>503</v>
      </c>
      <c r="AL34" s="1124"/>
      <c r="AM34" s="1124"/>
      <c r="AN34" s="1125"/>
      <c r="AO34" s="310" t="s">
        <v>487</v>
      </c>
      <c r="AP34" s="310" t="s">
        <v>487</v>
      </c>
      <c r="AQ34" s="311">
        <v>1</v>
      </c>
      <c r="AR34" s="312" t="s">
        <v>487</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23" t="s">
        <v>504</v>
      </c>
      <c r="AL35" s="1124"/>
      <c r="AM35" s="1124"/>
      <c r="AN35" s="1125"/>
      <c r="AO35" s="310">
        <v>126378</v>
      </c>
      <c r="AP35" s="310">
        <v>5413</v>
      </c>
      <c r="AQ35" s="311">
        <v>17211</v>
      </c>
      <c r="AR35" s="312">
        <v>-68.5</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23" t="s">
        <v>505</v>
      </c>
      <c r="AL36" s="1124"/>
      <c r="AM36" s="1124"/>
      <c r="AN36" s="1125"/>
      <c r="AO36" s="310">
        <v>11094</v>
      </c>
      <c r="AP36" s="310">
        <v>475</v>
      </c>
      <c r="AQ36" s="311">
        <v>2478</v>
      </c>
      <c r="AR36" s="312">
        <v>-80.8</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23" t="s">
        <v>506</v>
      </c>
      <c r="AL37" s="1124"/>
      <c r="AM37" s="1124"/>
      <c r="AN37" s="1125"/>
      <c r="AO37" s="310">
        <v>8528</v>
      </c>
      <c r="AP37" s="310">
        <v>365</v>
      </c>
      <c r="AQ37" s="311">
        <v>654</v>
      </c>
      <c r="AR37" s="312">
        <v>-44.2</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26" t="s">
        <v>507</v>
      </c>
      <c r="AL38" s="1127"/>
      <c r="AM38" s="1127"/>
      <c r="AN38" s="1128"/>
      <c r="AO38" s="313">
        <v>18</v>
      </c>
      <c r="AP38" s="313">
        <v>1</v>
      </c>
      <c r="AQ38" s="314">
        <v>4</v>
      </c>
      <c r="AR38" s="302">
        <v>-75</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26" t="s">
        <v>508</v>
      </c>
      <c r="AL39" s="1127"/>
      <c r="AM39" s="1127"/>
      <c r="AN39" s="1128"/>
      <c r="AO39" s="310">
        <v>-1121</v>
      </c>
      <c r="AP39" s="310">
        <v>-48</v>
      </c>
      <c r="AQ39" s="311">
        <v>-3502</v>
      </c>
      <c r="AR39" s="312">
        <v>-98.6</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23" t="s">
        <v>509</v>
      </c>
      <c r="AL40" s="1124"/>
      <c r="AM40" s="1124"/>
      <c r="AN40" s="1125"/>
      <c r="AO40" s="310">
        <v>-1296340</v>
      </c>
      <c r="AP40" s="310">
        <v>-55530</v>
      </c>
      <c r="AQ40" s="311">
        <v>-63750</v>
      </c>
      <c r="AR40" s="312">
        <v>-12.9</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29" t="s">
        <v>288</v>
      </c>
      <c r="AL41" s="1130"/>
      <c r="AM41" s="1130"/>
      <c r="AN41" s="1131"/>
      <c r="AO41" s="310">
        <v>739613</v>
      </c>
      <c r="AP41" s="310">
        <v>31682</v>
      </c>
      <c r="AQ41" s="311">
        <v>28185</v>
      </c>
      <c r="AR41" s="312">
        <v>12.4</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510</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511</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16" t="s">
        <v>479</v>
      </c>
      <c r="AN49" s="1118" t="s">
        <v>512</v>
      </c>
      <c r="AO49" s="1119"/>
      <c r="AP49" s="1119"/>
      <c r="AQ49" s="1119"/>
      <c r="AR49" s="1120"/>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17"/>
      <c r="AN50" s="326" t="s">
        <v>513</v>
      </c>
      <c r="AO50" s="327" t="s">
        <v>514</v>
      </c>
      <c r="AP50" s="328" t="s">
        <v>515</v>
      </c>
      <c r="AQ50" s="329" t="s">
        <v>516</v>
      </c>
      <c r="AR50" s="330" t="s">
        <v>517</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518</v>
      </c>
      <c r="AL51" s="323"/>
      <c r="AM51" s="331">
        <v>2389665</v>
      </c>
      <c r="AN51" s="332">
        <v>93328</v>
      </c>
      <c r="AO51" s="333">
        <v>41.9</v>
      </c>
      <c r="AP51" s="334">
        <v>94081</v>
      </c>
      <c r="AQ51" s="335">
        <v>10.5</v>
      </c>
      <c r="AR51" s="336">
        <v>31.4</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519</v>
      </c>
      <c r="AM52" s="339">
        <v>1603362</v>
      </c>
      <c r="AN52" s="340">
        <v>62619</v>
      </c>
      <c r="AO52" s="341">
        <v>44.5</v>
      </c>
      <c r="AP52" s="342">
        <v>48949</v>
      </c>
      <c r="AQ52" s="343">
        <v>11.5</v>
      </c>
      <c r="AR52" s="344">
        <v>33</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520</v>
      </c>
      <c r="AL53" s="323"/>
      <c r="AM53" s="331">
        <v>1790314</v>
      </c>
      <c r="AN53" s="332">
        <v>71407</v>
      </c>
      <c r="AO53" s="333">
        <v>-23.5</v>
      </c>
      <c r="AP53" s="334">
        <v>92632</v>
      </c>
      <c r="AQ53" s="335">
        <v>-1.5</v>
      </c>
      <c r="AR53" s="336">
        <v>-22</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519</v>
      </c>
      <c r="AM54" s="339">
        <v>1136711</v>
      </c>
      <c r="AN54" s="340">
        <v>45338</v>
      </c>
      <c r="AO54" s="341">
        <v>-27.6</v>
      </c>
      <c r="AP54" s="342">
        <v>47978</v>
      </c>
      <c r="AQ54" s="343">
        <v>-2</v>
      </c>
      <c r="AR54" s="344">
        <v>-25.6</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521</v>
      </c>
      <c r="AL55" s="323"/>
      <c r="AM55" s="331">
        <v>2356211</v>
      </c>
      <c r="AN55" s="332">
        <v>96137</v>
      </c>
      <c r="AO55" s="333">
        <v>34.6</v>
      </c>
      <c r="AP55" s="334">
        <v>96469</v>
      </c>
      <c r="AQ55" s="335">
        <v>4.0999999999999996</v>
      </c>
      <c r="AR55" s="336">
        <v>30.5</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519</v>
      </c>
      <c r="AM56" s="339">
        <v>1766457</v>
      </c>
      <c r="AN56" s="340">
        <v>72074</v>
      </c>
      <c r="AO56" s="341">
        <v>59</v>
      </c>
      <c r="AP56" s="342">
        <v>49775</v>
      </c>
      <c r="AQ56" s="343">
        <v>3.7</v>
      </c>
      <c r="AR56" s="344">
        <v>55.3</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522</v>
      </c>
      <c r="AL57" s="323"/>
      <c r="AM57" s="331">
        <v>1897365</v>
      </c>
      <c r="AN57" s="332">
        <v>79166</v>
      </c>
      <c r="AO57" s="333">
        <v>-17.7</v>
      </c>
      <c r="AP57" s="334">
        <v>85743</v>
      </c>
      <c r="AQ57" s="335">
        <v>-11.1</v>
      </c>
      <c r="AR57" s="336">
        <v>-6.6</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519</v>
      </c>
      <c r="AM58" s="339">
        <v>1135224</v>
      </c>
      <c r="AN58" s="340">
        <v>47366</v>
      </c>
      <c r="AO58" s="341">
        <v>-34.299999999999997</v>
      </c>
      <c r="AP58" s="342">
        <v>45231</v>
      </c>
      <c r="AQ58" s="343">
        <v>-9.1</v>
      </c>
      <c r="AR58" s="344">
        <v>-25.2</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523</v>
      </c>
      <c r="AL59" s="323"/>
      <c r="AM59" s="331">
        <v>2333846</v>
      </c>
      <c r="AN59" s="332">
        <v>99972</v>
      </c>
      <c r="AO59" s="333">
        <v>26.3</v>
      </c>
      <c r="AP59" s="334">
        <v>92509</v>
      </c>
      <c r="AQ59" s="335">
        <v>7.9</v>
      </c>
      <c r="AR59" s="336">
        <v>18.399999999999999</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519</v>
      </c>
      <c r="AM60" s="339">
        <v>1462766</v>
      </c>
      <c r="AN60" s="340">
        <v>62659</v>
      </c>
      <c r="AO60" s="341">
        <v>32.299999999999997</v>
      </c>
      <c r="AP60" s="342">
        <v>52274</v>
      </c>
      <c r="AQ60" s="343">
        <v>15.6</v>
      </c>
      <c r="AR60" s="344">
        <v>16.7</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524</v>
      </c>
      <c r="AL61" s="345"/>
      <c r="AM61" s="346">
        <v>2153480</v>
      </c>
      <c r="AN61" s="347">
        <v>88002</v>
      </c>
      <c r="AO61" s="348">
        <v>12.3</v>
      </c>
      <c r="AP61" s="349">
        <v>92287</v>
      </c>
      <c r="AQ61" s="350">
        <v>2</v>
      </c>
      <c r="AR61" s="336">
        <v>10.3</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519</v>
      </c>
      <c r="AM62" s="339">
        <v>1420904</v>
      </c>
      <c r="AN62" s="340">
        <v>58011</v>
      </c>
      <c r="AO62" s="341">
        <v>14.8</v>
      </c>
      <c r="AP62" s="342">
        <v>48841</v>
      </c>
      <c r="AQ62" s="343">
        <v>3.9</v>
      </c>
      <c r="AR62" s="344">
        <v>10.9</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kMAd27qgNQ8wXjd4cIEvlqtVXOGKpTWUVFoXr4blvO2QVaB00Mn09J18P+m4Y7hJAihXdRjQMO46YPdBpmQdXg==" saltValue="+vjS5dCDDdKs7oVb7Yy72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476</v>
      </c>
    </row>
    <row r="121" spans="125:125" ht="13.5" hidden="1" customHeight="1" x14ac:dyDescent="0.15">
      <c r="DU121" s="257"/>
    </row>
  </sheetData>
  <sheetProtection algorithmName="SHA-512" hashValue="iFXM1oKrOL/WoIkZsm6NU2XqIEn5UUtgjnYuQ8E6fgvP9FL7yoXTvsR40KqoKNmbwzvtmJQgIYV1cSkm3pwOkQ==" saltValue="JZgWWL8HK2TjWZVfCcj2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476</v>
      </c>
    </row>
  </sheetData>
  <sheetProtection algorithmName="SHA-512" hashValue="F7uKf4kjYyfW7EXVnqkkwQKFC38GRqF+A3UsPQSOJfKgk+HfqNaNS60XZx79IWuDS05NeQnNGei+oyKIIUdf3g==" saltValue="/65WZmglBERXHcmaMJJD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2" t="s">
        <v>3</v>
      </c>
      <c r="D47" s="1142"/>
      <c r="E47" s="1143"/>
      <c r="F47" s="11">
        <v>57.4</v>
      </c>
      <c r="G47" s="12">
        <v>54.07</v>
      </c>
      <c r="H47" s="12">
        <v>55.05</v>
      </c>
      <c r="I47" s="12">
        <v>55.39</v>
      </c>
      <c r="J47" s="13">
        <v>53.46</v>
      </c>
    </row>
    <row r="48" spans="2:10" ht="57.75" customHeight="1" x14ac:dyDescent="0.15">
      <c r="B48" s="14"/>
      <c r="C48" s="1144" t="s">
        <v>4</v>
      </c>
      <c r="D48" s="1144"/>
      <c r="E48" s="1145"/>
      <c r="F48" s="15">
        <v>5.49</v>
      </c>
      <c r="G48" s="16">
        <v>6.92</v>
      </c>
      <c r="H48" s="16">
        <v>12.8</v>
      </c>
      <c r="I48" s="16">
        <v>11.66</v>
      </c>
      <c r="J48" s="17">
        <v>10.92</v>
      </c>
    </row>
    <row r="49" spans="2:10" ht="57.75" customHeight="1" thickBot="1" x14ac:dyDescent="0.2">
      <c r="B49" s="18"/>
      <c r="C49" s="1146" t="s">
        <v>5</v>
      </c>
      <c r="D49" s="1146"/>
      <c r="E49" s="1147"/>
      <c r="F49" s="19" t="s">
        <v>531</v>
      </c>
      <c r="G49" s="20">
        <v>0.35</v>
      </c>
      <c r="H49" s="20">
        <v>9.6199999999999992</v>
      </c>
      <c r="I49" s="20" t="s">
        <v>532</v>
      </c>
      <c r="J49" s="21" t="s">
        <v>533</v>
      </c>
    </row>
    <row r="50" spans="2:10" x14ac:dyDescent="0.15"/>
  </sheetData>
  <sheetProtection algorithmName="SHA-512" hashValue="xya0/K/vEts6hNmKU5rq3ljX2AJy/VhSiCwg+ur/WNzwFsmLRF9eFl3mUrO4m9DdkpPaJcqYslOerOxbZJ3ddw==" saltValue="o1rngQzsSqXvTVs/ui6A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2025-03-21T02:59:37Z</cp:lastPrinted>
  <dcterms:created xsi:type="dcterms:W3CDTF">2025-02-19T05:36:34Z</dcterms:created>
  <dcterms:modified xsi:type="dcterms:W3CDTF">2025-03-24T01:19:11Z</dcterms:modified>
  <cp:category/>
</cp:coreProperties>
</file>